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espada\Desktop\"/>
    </mc:Choice>
  </mc:AlternateContent>
  <xr:revisionPtr revIDLastSave="0" documentId="13_ncr:1_{2EEC20F1-8833-464A-ABA7-56FD8F012D78}" xr6:coauthVersionLast="45" xr6:coauthVersionMax="45" xr10:uidLastSave="{00000000-0000-0000-0000-000000000000}"/>
  <bookViews>
    <workbookView xWindow="-120" yWindow="-120" windowWidth="29040" windowHeight="15840" tabRatio="580" xr2:uid="{00000000-000D-0000-FFFF-FFFF00000000}"/>
  </bookViews>
  <sheets>
    <sheet name="COMPLETA" sheetId="1" r:id="rId1"/>
    <sheet name="Orientações" sheetId="3" state="hidden" r:id="rId2"/>
    <sheet name="Compilação - Velha" sheetId="4" state="hidden" r:id="rId3"/>
  </sheets>
  <externalReferences>
    <externalReference r:id="rId4"/>
    <externalReference r:id="rId5"/>
    <externalReference r:id="rId6"/>
  </externalReferences>
  <definedNames>
    <definedName name="_FilterDatabase" localSheetId="0" hidden="1">COMPLETA!$A$2:$O$101</definedName>
    <definedName name="_Toc467253630" localSheetId="0">COMPLETA!#REF!</definedName>
    <definedName name="_Toc468887903" localSheetId="0">COMPLETA!#REF!</definedName>
    <definedName name="_Toc469045060" localSheetId="0">COMPLETA!#REF!</definedName>
    <definedName name="_Toc469045066" localSheetId="0">COMPLETA!#REF!</definedName>
    <definedName name="_Toc473114915" localSheetId="0">COMPLETA!#REF!</definedName>
    <definedName name="Ano">[1]Referências!$P$3:$P$25</definedName>
    <definedName name="Macrotema">[1]Referências!$M$3:$M$29</definedName>
    <definedName name="Macrotemas">#REF!</definedName>
    <definedName name="Natureza">#REF!</definedName>
    <definedName name="status">#REF!</definedName>
    <definedName name="super">#REF!</definedName>
    <definedName name="Tipo">#REF!</definedName>
    <definedName name="Z_001F7E59_D1DC_4DD2_9910_73155885BD02_.wvu.FilterData" localSheetId="0" hidden="1">COMPLETA!$B$2:$M$77</definedName>
    <definedName name="Z_007E6A7F_43D8_4C7A_BBEA_8172D58A6573_.wvu.FilterData" localSheetId="0" hidden="1">COMPLETA!$B$2:$M$77</definedName>
    <definedName name="Z_00BD4845_5E46_4956_9500_55AB97E77713_.wvu.FilterData" localSheetId="0" hidden="1">COMPLETA!$B$2:$M$77</definedName>
    <definedName name="Z_01D8C3C3_641C_4697_8DD0_FF5A83B614A3_.wvu.FilterData" localSheetId="0" hidden="1">COMPLETA!$B$2:$M$77</definedName>
    <definedName name="Z_03691828_6ED1_4D25_8E6B_F28A056B7EE1_.wvu.FilterData" localSheetId="0" hidden="1">COMPLETA!$B$2:$M$77</definedName>
    <definedName name="Z_0406B99E_AD7D_4856_B4DF_BB4EE64D4034_.wvu.FilterData" localSheetId="0" hidden="1">COMPLETA!$B$2:$M$77</definedName>
    <definedName name="Z_058E8643_68C8_4034_A364_9148EBC81803_.wvu.FilterData" localSheetId="0" hidden="1">COMPLETA!$B$2:$M$77</definedName>
    <definedName name="Z_064E742E_63F2_49D5_9F87_87962A1D5C32_.wvu.FilterData" localSheetId="0" hidden="1">COMPLETA!$B$2:$M$77</definedName>
    <definedName name="Z_07139D60_AD16_4532_A0E9_2969D4B03842_.wvu.FilterData" localSheetId="0" hidden="1">COMPLETA!$B$2:$M$77</definedName>
    <definedName name="Z_075F5E8C_2494_4A6D_8C50_DFF29205EA63_.wvu.FilterData" localSheetId="0" hidden="1">COMPLETA!$B$2:$M$77</definedName>
    <definedName name="Z_077D101D_B2E0_4504_8096_6649046968B0_.wvu.FilterData" localSheetId="0" hidden="1">COMPLETA!$B$2:$M$77</definedName>
    <definedName name="Z_08AABA92_0DCF_4895_B300_5A1A31267F35_.wvu.FilterData" localSheetId="0" hidden="1">COMPLETA!$B$2:$M$77</definedName>
    <definedName name="Z_08AC33A1_4B09_4A9B_B596_7FFAC67EE774_.wvu.FilterData" localSheetId="0" hidden="1">COMPLETA!$B$2:$M$77</definedName>
    <definedName name="Z_08F06DD3_B76B_4ECB_A612_E81233919C2B_.wvu.FilterData" localSheetId="0" hidden="1">COMPLETA!$B$2:$M$77</definedName>
    <definedName name="Z_08FFDC4F_281B_4BD4_9550_0FB6C7705F9E_.wvu.FilterData" localSheetId="0" hidden="1">COMPLETA!$B$2:$M$77</definedName>
    <definedName name="Z_09EA6CA5_9BF7_4EC8_9156_0A628FDA62D2_.wvu.FilterData" localSheetId="0" hidden="1">COMPLETA!$B$2:$M$77</definedName>
    <definedName name="Z_09F274B5_EC30_4D18_882E_A03D06823CB9_.wvu.FilterData" localSheetId="0" hidden="1">COMPLETA!$B$2:$M$77</definedName>
    <definedName name="Z_0A07FF63_B710_4F98_8726_C0593915B0A5_.wvu.FilterData" localSheetId="0" hidden="1">COMPLETA!$B$2:$M$77</definedName>
    <definedName name="Z_0B43F602_EA3C_42FB_8834_532C57654B15_.wvu.FilterData" localSheetId="0" hidden="1">COMPLETA!$B$2:$M$77</definedName>
    <definedName name="Z_0B4E90C7_168C_4A19_92E9_4DF003F90860_.wvu.FilterData" localSheetId="0" hidden="1">COMPLETA!$B$2:$M$77</definedName>
    <definedName name="Z_0B71FEFD_8EDC_4768_A12B_B02393F7295A_.wvu.FilterData" localSheetId="0" hidden="1">COMPLETA!$B$2:$M$77</definedName>
    <definedName name="Z_0C2AF05D_7C57_48F6_8E16_19016C1CA8D6_.wvu.FilterData" localSheetId="0" hidden="1">COMPLETA!$B$2:$M$77</definedName>
    <definedName name="Z_0D4F320B_C69F_448C_A823_BB8B78163E0A_.wvu.FilterData" localSheetId="0" hidden="1">COMPLETA!$B$2:$M$77</definedName>
    <definedName name="Z_0E188BFF_C48B_499E_9ABF_5414942809CF_.wvu.FilterData" localSheetId="0" hidden="1">COMPLETA!$B$2:$M$77</definedName>
    <definedName name="Z_0E40E154_4E04_4D73_98BC_BB2E39818C68_.wvu.FilterData" localSheetId="0" hidden="1">COMPLETA!$B$2:$M$77</definedName>
    <definedName name="Z_0E87BDEC_7E08_40AB_A73F_607C1E0E4D8B_.wvu.FilterData" localSheetId="0" hidden="1">COMPLETA!$B$2:$M$77</definedName>
    <definedName name="Z_0F1F2A06_B224_4930_ADD3_0B680EB465CF_.wvu.FilterData" localSheetId="0" hidden="1">COMPLETA!$B$2:$M$77</definedName>
    <definedName name="Z_1073E6BF_1416_404E_B3A2_49A4F9143139_.wvu.FilterData" localSheetId="0" hidden="1">COMPLETA!$B$2:$M$77</definedName>
    <definedName name="Z_1194C01E_7563_4853_A0CD_94F83E505C16_.wvu.FilterData" localSheetId="0" hidden="1">COMPLETA!$B$2:$M$77</definedName>
    <definedName name="Z_122B2100_1FEE_4A74_A3A9_5D2CB3925CE9_.wvu.FilterData" localSheetId="0" hidden="1">COMPLETA!$B$2:$M$77</definedName>
    <definedName name="Z_14253CC4_FFE0_4DA7_B8A4_1B08986C547C_.wvu.FilterData" localSheetId="0" hidden="1">COMPLETA!$B$2:$M$77</definedName>
    <definedName name="Z_1500F718_F8DB_4BAB_9BBB_F837940B8692_.wvu.FilterData" localSheetId="0" hidden="1">COMPLETA!$B$2:$M$77</definedName>
    <definedName name="Z_15550557_2D7C_4353_A8C7_C7110423FF13_.wvu.FilterData" localSheetId="0" hidden="1">COMPLETA!$B$2:$M$77</definedName>
    <definedName name="Z_1683A06D_BE3A_4DD1_8EBB_C597E51C8219_.wvu.FilterData" localSheetId="0" hidden="1">COMPLETA!$B$2:$M$77</definedName>
    <definedName name="Z_176D20E5_44CB_4099_8136_483AF652B08A_.wvu.FilterData" localSheetId="0" hidden="1">COMPLETA!$B$2:$M$77</definedName>
    <definedName name="Z_17959F2F_260E_41D7_A03E_73A64A706801_.wvu.FilterData" localSheetId="0" hidden="1">COMPLETA!$B$2:$M$77</definedName>
    <definedName name="Z_1921AA34_B1ED_4CA0_8CD8_CDE03AC9C834_.wvu.FilterData" localSheetId="0" hidden="1">COMPLETA!$B$2:$M$77</definedName>
    <definedName name="Z_193ADA22_A2A6_482B_9874_BB491C4B6D4A_.wvu.FilterData" localSheetId="0" hidden="1">COMPLETA!$B$2:$M$77</definedName>
    <definedName name="Z_1AB8D948_285A_41AF_A3FD_F404DDF9060A_.wvu.FilterData" localSheetId="0" hidden="1">COMPLETA!$B$2:$M$77</definedName>
    <definedName name="Z_1AD19E0A_7EC6_4B46_8B3C_E0596A2892C5_.wvu.FilterData" localSheetId="0" hidden="1">COMPLETA!$B$2:$M$77</definedName>
    <definedName name="Z_1BFC1C3B_A754_4267_AB8D_78B6E5ED96A7_.wvu.FilterData" localSheetId="0" hidden="1">COMPLETA!$B$2:$M$77</definedName>
    <definedName name="Z_1CF88EDC_BF89_4435_A3FA_36046F4C26EC_.wvu.FilterData" localSheetId="0" hidden="1">COMPLETA!$B$2:$M$77</definedName>
    <definedName name="Z_1E101D21_3865_47BB_933B_E298C9317843_.wvu.FilterData" localSheetId="0" hidden="1">COMPLETA!$B$2:$M$77</definedName>
    <definedName name="Z_1EF83F8B_8A4A_4473_B6EA_59E84ED41D0A_.wvu.FilterData" localSheetId="0" hidden="1">COMPLETA!$B$2:$M$77</definedName>
    <definedName name="Z_1F93E3A5_3957_4379_A146_FAE42071F370_.wvu.FilterData" localSheetId="0" hidden="1">COMPLETA!$B$2:$M$77</definedName>
    <definedName name="Z_1FE57311_8FC6_4B59_8901_FF833AF918F2_.wvu.FilterData" localSheetId="0" hidden="1">COMPLETA!$B$2:$M$77</definedName>
    <definedName name="Z_1FEF6974_6DE3_4F20_B6A7_220BCA1E1134_.wvu.FilterData" localSheetId="0" hidden="1">COMPLETA!$B$2:$M$77</definedName>
    <definedName name="Z_201804A2_783C_45C2_AAF8_D6D14EBCA26C_.wvu.FilterData" localSheetId="0" hidden="1">COMPLETA!$B$2:$M$77</definedName>
    <definedName name="Z_20230D85_B2D7_484C_9475_2CBF3A745349_.wvu.FilterData" localSheetId="0" hidden="1">COMPLETA!$B$2:$M$77</definedName>
    <definedName name="Z_2061FC60_E5EF_4A1D_843C_4BCD13478D79_.wvu.FilterData" localSheetId="0" hidden="1">COMPLETA!$B$2:$M$77</definedName>
    <definedName name="Z_2068F0EE_CAC2_4BFE_9EC7_77387C99D072_.wvu.FilterData" localSheetId="0" hidden="1">COMPLETA!$B$2:$M$77</definedName>
    <definedName name="Z_216921F2_CD34_4B88_AAE7_2CE74FF5E6A5_.wvu.FilterData" localSheetId="0" hidden="1">COMPLETA!$B$2:$M$77</definedName>
    <definedName name="Z_22348495_5B9D_4D8B_8E20_05C800BFEB3C_.wvu.FilterData" localSheetId="0" hidden="1">COMPLETA!$B$2:$M$77</definedName>
    <definedName name="Z_2263C5BB_818C_4743_82DC_841DCC89F627_.wvu.FilterData" localSheetId="0" hidden="1">COMPLETA!$B$2:$M$77</definedName>
    <definedName name="Z_22AF24A3_A3FA_4B5C_96FC_F08EC939EB35_.wvu.FilterData" localSheetId="0" hidden="1">COMPLETA!$B$2:$M$77</definedName>
    <definedName name="Z_22BB6EA8_C973_4E4C_8463_BDC50A32BCF3_.wvu.FilterData" localSheetId="0" hidden="1">COMPLETA!$B$2:$M$77</definedName>
    <definedName name="Z_236CC365_DF69_4B1F_A272_28CCD4D378DA_.wvu.FilterData" localSheetId="0" hidden="1">COMPLETA!$B$2:$M$77</definedName>
    <definedName name="Z_2379DC7F_8E47_4113_9C63_E9D2DDDA855F_.wvu.FilterData" localSheetId="0" hidden="1">COMPLETA!$B$2:$M$77</definedName>
    <definedName name="Z_23911A8C_C285_4643_9597_DDB18FFE0D9F_.wvu.FilterData" localSheetId="0" hidden="1">COMPLETA!$B$2:$M$77</definedName>
    <definedName name="Z_2429A900_0757_4652_A930_EBC595C9059C_.wvu.FilterData" localSheetId="0" hidden="1">COMPLETA!$B$2:$M$77</definedName>
    <definedName name="Z_248FDD7D_3D66_4649_9DEF_6510715FABB6_.wvu.FilterData" localSheetId="0" hidden="1">COMPLETA!$B$2:$M$77</definedName>
    <definedName name="Z_25102E12_7225_423D_974E_1D758533736D_.wvu.FilterData" localSheetId="0" hidden="1">COMPLETA!$B$2:$M$77</definedName>
    <definedName name="Z_25444A14_8BB9_4F61_9391_4CE7D4221363_.wvu.FilterData" localSheetId="0" hidden="1">COMPLETA!$B$2:$M$77</definedName>
    <definedName name="Z_26523320_9625_4931_9E67_3EFBFEC342A6_.wvu.FilterData" localSheetId="0" hidden="1">COMPLETA!$B$2:$M$77</definedName>
    <definedName name="Z_2677620C_16BB_4756_8A81_9574C8EEEA89_.wvu.FilterData" localSheetId="0" hidden="1">COMPLETA!$B$2:$M$77</definedName>
    <definedName name="Z_26A1B275_FEB5_46E2_9D37_D76E41A9E121_.wvu.FilterData" localSheetId="0" hidden="1">COMPLETA!$B$2:$M$77</definedName>
    <definedName name="Z_27ACB16C_33C6_46C8_8276_824000C774CC_.wvu.FilterData" localSheetId="0" hidden="1">COMPLETA!$B$2:$M$77</definedName>
    <definedName name="Z_27FCCB9F_51A9_45E9_BA77_7D93A65E24AF_.wvu.FilterData" localSheetId="0" hidden="1">COMPLETA!$B$2:$M$77</definedName>
    <definedName name="Z_28704638_77F0_4069_817F_CFAB939F7401_.wvu.FilterData" localSheetId="0" hidden="1">COMPLETA!$B$2:$M$77</definedName>
    <definedName name="Z_28E2912B_7372_4E45_873E_6C501F5AC4B4_.wvu.FilterData" localSheetId="0" hidden="1">COMPLETA!$B$2:$M$77</definedName>
    <definedName name="Z_29B417FE_8CCF_423E_9E52_92EA6FAFB3F7_.wvu.FilterData" localSheetId="0" hidden="1">COMPLETA!$B$2:$M$77</definedName>
    <definedName name="Z_2AED5703_98C9_4243_8D53_9A8BB8B50CFB_.wvu.FilterData" localSheetId="0" hidden="1">COMPLETA!$B$2:$M$77</definedName>
    <definedName name="Z_2CD0C077_B4C7_4730_8A1D_11F0BE4503F1_.wvu.FilterData" localSheetId="0" hidden="1">COMPLETA!$B$2:$M$77</definedName>
    <definedName name="Z_2DA1F6D4_B7BD_4F83_AA57_56637FCF31B2_.wvu.FilterData" localSheetId="0" hidden="1">COMPLETA!$B$2:$M$77</definedName>
    <definedName name="Z_2E03C61F_F414_43C7_968C_7B0FEFA91975_.wvu.FilterData" localSheetId="0" hidden="1">COMPLETA!$B$2:$M$77</definedName>
    <definedName name="Z_2E0711D1_2E02_4134_8AAC_BEA18B51C154_.wvu.FilterData" localSheetId="0" hidden="1">COMPLETA!$B$2:$M$77</definedName>
    <definedName name="Z_2F14A3A2_8F5B_4BF2_8E12_104DD8B2FA80_.wvu.FilterData" localSheetId="0" hidden="1">COMPLETA!$B$2:$M$77</definedName>
    <definedName name="Z_309437F9_4DCF_4DC1_B696_2DB616ABA9DD_.wvu.FilterData" localSheetId="0" hidden="1">COMPLETA!$B$2:$M$77</definedName>
    <definedName name="Z_3102C89B_F011_44A9_908B_8FD6627656AC_.wvu.FilterData" localSheetId="0" hidden="1">COMPLETA!$B$2:$M$77</definedName>
    <definedName name="Z_31501B03_C4B1_49A0_8E12_24AB919F72C7_.wvu.FilterData" localSheetId="0" hidden="1">COMPLETA!$B$2:$M$77</definedName>
    <definedName name="Z_31FE91B5_8C80_4626_9E5A_85A7CAE42ED5_.wvu.FilterData" localSheetId="0" hidden="1">COMPLETA!$B$2:$M$77</definedName>
    <definedName name="Z_32BA6412_130C_4400_A000_3B7A1925C377_.wvu.FilterData" localSheetId="0" hidden="1">COMPLETA!$B$2:$M$77</definedName>
    <definedName name="Z_333E3C46_FDA6_4A77_8735_E33101CD193B_.wvu.FilterData" localSheetId="0" hidden="1">COMPLETA!$B$2:$M$77</definedName>
    <definedName name="Z_33FFD9EB_64C2_4C3B_B668_58AEE30E9703_.wvu.FilterData" localSheetId="0" hidden="1">COMPLETA!$B$2:$M$77</definedName>
    <definedName name="Z_350ED0C6_1205_4BBB_A953_5DF9EF267D28_.wvu.FilterData" localSheetId="0" hidden="1">COMPLETA!$B$2:$M$77</definedName>
    <definedName name="Z_3526F5BF_5D8A_46C6_9622_1D728C928FA1_.wvu.FilterData" localSheetId="0" hidden="1">COMPLETA!$B$2:$M$77</definedName>
    <definedName name="Z_35859075_E925_4A72_BA3B_6E72E3C2C869_.wvu.FilterData" localSheetId="0" hidden="1">COMPLETA!$B$2:$M$77</definedName>
    <definedName name="Z_36AB9DEA_9BF4_4B84_9972_5CC554FC9531_.wvu.FilterData" localSheetId="0" hidden="1">COMPLETA!$B$2:$M$77</definedName>
    <definedName name="Z_36F17B87_1AB2_4D1D_9930_2EFD9C4135E1_.wvu.FilterData" localSheetId="0" hidden="1">COMPLETA!$B$2:$M$77</definedName>
    <definedName name="Z_37D29AD3_A9C5_400F_B303_EEEDD5E03F43_.wvu.FilterData" localSheetId="0" hidden="1">COMPLETA!$B$2:$M$77</definedName>
    <definedName name="Z_381B05EB_872A_45A7_BF19_B59DAA46C8E3_.wvu.FilterData" localSheetId="0" hidden="1">COMPLETA!$B$2:$M$77</definedName>
    <definedName name="Z_3A6C033A_FAFB_46F5_8D36_54095E650214_.wvu.FilterData" localSheetId="0" hidden="1">COMPLETA!$B$2:$M$77</definedName>
    <definedName name="Z_3BA4BC5B_2A36_48FB_8817_D99D4DBDD2C2_.wvu.FilterData" localSheetId="0" hidden="1">COMPLETA!$B$2:$M$77</definedName>
    <definedName name="Z_3BBC58BF_C9CE_4307_861E_60065E76835F_.wvu.FilterData" localSheetId="0" hidden="1">COMPLETA!$B$2:$M$77</definedName>
    <definedName name="Z_3BCB4722_94CD_4E54_B7DF_C162C87D42AB_.wvu.FilterData" localSheetId="0" hidden="1">COMPLETA!$B$2:$M$77</definedName>
    <definedName name="Z_3C5A5B4C_61F1_4E11_9144_BD7E7F9ED999_.wvu.FilterData" localSheetId="0" hidden="1">COMPLETA!$B$2:$M$77</definedName>
    <definedName name="Z_3C785DDC_4FFC_4F1C_9735_D5DB0E6549EA_.wvu.FilterData" localSheetId="0" hidden="1">COMPLETA!$B$2:$M$77</definedName>
    <definedName name="Z_3CD592A5_19E7_4BCB_B1F7_2B96AA623077_.wvu.FilterData" localSheetId="0" hidden="1">COMPLETA!$B$2:$M$77</definedName>
    <definedName name="Z_3E2F2C30_F3D7_44C1_BF1B_04C94E4A56BA_.wvu.FilterData" localSheetId="0" hidden="1">COMPLETA!$B$2:$M$77</definedName>
    <definedName name="Z_3E7FECAB_8A49_4D85_A08A_A490CD540834_.wvu.FilterData" localSheetId="0" hidden="1">COMPLETA!$B$2:$M$77</definedName>
    <definedName name="Z_3EC0DEF6_9471_4D50_B968_5CAB56441FA4_.wvu.FilterData" localSheetId="0" hidden="1">COMPLETA!$B$2:$M$77</definedName>
    <definedName name="Z_3F71ED27_2541_407A_8225_761D3E96855A_.wvu.FilterData" localSheetId="0" hidden="1">COMPLETA!$B$2:$M$77</definedName>
    <definedName name="Z_3F8582DA_5202_4EB6_AC75_291699F969A3_.wvu.FilterData" localSheetId="0" hidden="1">COMPLETA!$B$2:$M$77</definedName>
    <definedName name="Z_40A96C47_C665_4F21_994B_B00658870B7D_.wvu.FilterData" localSheetId="0" hidden="1">COMPLETA!$B$2:$M$77</definedName>
    <definedName name="Z_419272EF_36DC_46DC_889A_2F5C4E56E37E_.wvu.FilterData" localSheetId="0" hidden="1">COMPLETA!$B$2:$M$77</definedName>
    <definedName name="Z_422E7654_D585_4357_B58B_97168B7AAE69_.wvu.FilterData" localSheetId="0" hidden="1">COMPLETA!$B$2:$M$77</definedName>
    <definedName name="Z_42A7362E_F058_4345_8AEB_761B41624D56_.wvu.FilterData" localSheetId="0" hidden="1">COMPLETA!$B$2:$M$77</definedName>
    <definedName name="Z_43354E9E_F0B5_4D67_B2DE_433B8E2D782D_.wvu.FilterData" localSheetId="0" hidden="1">COMPLETA!$B$2:$M$77</definedName>
    <definedName name="Z_43B5F715_54CE_42DD_8FE2_99F14E5352A5_.wvu.FilterData" localSheetId="0" hidden="1">COMPLETA!$B$2:$M$77</definedName>
    <definedName name="Z_443C6F54_A5AC_401F_8238_210D471AFEC4_.wvu.FilterData" localSheetId="0" hidden="1">COMPLETA!$B$2:$M$77</definedName>
    <definedName name="Z_454E3D45_4C3B_4C5F_8B01_F48D66FCB6CA_.wvu.FilterData" localSheetId="0" hidden="1">COMPLETA!$B$2:$M$77</definedName>
    <definedName name="Z_4593252F_3329_44AC_9B9D_0987236FF502_.wvu.FilterData" localSheetId="0" hidden="1">COMPLETA!$B$2:$M$77</definedName>
    <definedName name="Z_45ED2263_0D79_4CA7_9CEC_C3591FB79E2D_.wvu.FilterData" localSheetId="0" hidden="1">COMPLETA!$B$2:$M$77</definedName>
    <definedName name="Z_4605949C_6503_4DF5_BF2D_316985499C56_.wvu.FilterData" localSheetId="0" hidden="1">COMPLETA!$B$2:$M$77</definedName>
    <definedName name="Z_46AAA169_1852_4832_8017_29F294F181FF_.wvu.FilterData" localSheetId="0" hidden="1">COMPLETA!$B$2:$M$77</definedName>
    <definedName name="Z_46C0A56B_1930_45C3_8DCB_3FEC12626271_.wvu.FilterData" localSheetId="0" hidden="1">COMPLETA!$B$2:$M$77</definedName>
    <definedName name="Z_470594EC_1193_4F5B_9F40_2F602C3AE6F6_.wvu.FilterData" localSheetId="0" hidden="1">COMPLETA!$B$2:$M$77</definedName>
    <definedName name="Z_472879A6_5018_4C3C_B18F_1D079E1AA19B_.wvu.FilterData" localSheetId="0" hidden="1">COMPLETA!$B$2:$M$77</definedName>
    <definedName name="Z_47962BC1_CD01_4C48_96F0_ADB670387FD7_.wvu.FilterData" localSheetId="0" hidden="1">COMPLETA!$B$2:$M$77</definedName>
    <definedName name="Z_47A224B4_C58D_4F7E_BC69_5118B3C3CD8D_.wvu.FilterData" localSheetId="0" hidden="1">COMPLETA!$B$2:$M$77</definedName>
    <definedName name="Z_48D76A7E_23BC_4981_AB00_7887B6E633B4_.wvu.FilterData" localSheetId="0" hidden="1">COMPLETA!$B$2:$M$77</definedName>
    <definedName name="Z_495AB7D7_134A_4E87_836F_E5E83BBFE775_.wvu.FilterData" localSheetId="0" hidden="1">COMPLETA!$B$2:$M$77</definedName>
    <definedName name="Z_4ADD41A0_41F6_45F9_AB33_B6639315549B_.wvu.FilterData" localSheetId="0" hidden="1">COMPLETA!$B$2:$M$77</definedName>
    <definedName name="Z_4B288F5B_EE10_4EC7_B575_EC00885B4616_.wvu.FilterData" localSheetId="0" hidden="1">COMPLETA!$B$2:$M$77</definedName>
    <definedName name="Z_4B4FDA37_E9CB_440D_97DA_37AAF8DF8FDE_.wvu.FilterData" localSheetId="0" hidden="1">COMPLETA!$B$2:$M$77</definedName>
    <definedName name="Z_4B5BF058_D6F1_425B_A064_671D27D73E46_.wvu.FilterData" localSheetId="0" hidden="1">COMPLETA!$B$2:$M$77</definedName>
    <definedName name="Z_4B6B612A_9C48_46CF_B4CF_E72F461F1B5D_.wvu.FilterData" localSheetId="0" hidden="1">COMPLETA!$B$2:$M$77</definedName>
    <definedName name="Z_4C538BAA_C7F7_4DA4_9BAE_A9E998F9E3BA_.wvu.FilterData" localSheetId="0" hidden="1">COMPLETA!$B$2:$M$77</definedName>
    <definedName name="Z_4C8B2E9D_E220_400D_B523_052F234835D0_.wvu.FilterData" localSheetId="0" hidden="1">COMPLETA!$B$2:$M$77</definedName>
    <definedName name="Z_4CCAA555_24FC_462D_9C5B_92AC837CF605_.wvu.FilterData" localSheetId="0" hidden="1">COMPLETA!$B$2:$M$77</definedName>
    <definedName name="Z_4D3745B1_57A2_4C09_8A3E_C6610AF892F6_.wvu.FilterData" localSheetId="0" hidden="1">COMPLETA!$B$2:$M$77</definedName>
    <definedName name="Z_4DB838A2_3AE9_43BD_8CCA_07435BCBF925_.wvu.FilterData" localSheetId="0" hidden="1">COMPLETA!$B$2:$M$77</definedName>
    <definedName name="Z_4F82922B_11AE_462C_8697_E072D0DBC374_.wvu.FilterData" localSheetId="0" hidden="1">COMPLETA!$B$2:$M$77</definedName>
    <definedName name="Z_50C395FE_80FD_4A3D_83BF_12021B1C76E6_.wvu.FilterData" localSheetId="0" hidden="1">COMPLETA!$B$2:$M$77</definedName>
    <definedName name="Z_56A3260F_43E2_4ABE_A8D4_E17D1947F33E_.wvu.FilterData" localSheetId="0" hidden="1">COMPLETA!$B$2:$M$77</definedName>
    <definedName name="Z_56C1B289_021F_42CB_9539_20D980C77785_.wvu.FilterData" localSheetId="0" hidden="1">COMPLETA!$B$2:$M$77</definedName>
    <definedName name="Z_573EBA31_03A9_4473_A0B7_5E4EAF0E37CE_.wvu.FilterData" localSheetId="0" hidden="1">COMPLETA!$B$2:$M$77</definedName>
    <definedName name="Z_57949123_9590_4CAE_A322_1A959BA976BA_.wvu.FilterData" localSheetId="0" hidden="1">COMPLETA!$B$2:$M$77</definedName>
    <definedName name="Z_5A34E9B1_9DA8_4569_B754_55BB1EFB1AD0_.wvu.FilterData" localSheetId="0" hidden="1">COMPLETA!$B$2:$M$77</definedName>
    <definedName name="Z_5C18CEA8_3AC9_403A_8B35_D57B7EB67BBF_.wvu.FilterData" localSheetId="0" hidden="1">COMPLETA!$B$2:$M$77</definedName>
    <definedName name="Z_5C2F7FF9_FEF9_4F41_AC05_3925E10FF6A6_.wvu.FilterData" localSheetId="0" hidden="1">COMPLETA!$B$2:$M$77</definedName>
    <definedName name="Z_5C6A2A37_EFA6_4A04_8045_7297E8CADFC8_.wvu.FilterData" localSheetId="0" hidden="1">COMPLETA!$B$2:$M$77</definedName>
    <definedName name="Z_5C6A9913_0ACA_43B1_9F62_539954453B0B_.wvu.FilterData" localSheetId="0" hidden="1">COMPLETA!$B$2:$M$77</definedName>
    <definedName name="Z_5F26640A_EE2D_4072_8A16_7764FCC463B6_.wvu.FilterData" localSheetId="0" hidden="1">COMPLETA!$B$2:$M$77</definedName>
    <definedName name="Z_60050721_E292_49B7_B84D_C78DAD0BC153_.wvu.FilterData" localSheetId="0" hidden="1">COMPLETA!$B$2:$M$77</definedName>
    <definedName name="Z_60EDEAED_DA9D_4052_BABE_BF72507CE088_.wvu.FilterData" localSheetId="0" hidden="1">COMPLETA!$B$2:$M$77</definedName>
    <definedName name="Z_62659583_5835_4ED2_AE71_6DF37462422D_.wvu.FilterData" localSheetId="0" hidden="1">COMPLETA!$B$2:$M$77</definedName>
    <definedName name="Z_62E25442_99CA_442F_A7E4_13D87D48FD22_.wvu.FilterData" localSheetId="0" hidden="1">COMPLETA!$B$2:$M$77</definedName>
    <definedName name="Z_630B4687_F4D6_4EA1_9AB7_DC787BC8633A_.wvu.FilterData" localSheetId="0" hidden="1">COMPLETA!$B$2:$M$77</definedName>
    <definedName name="Z_6376D4AE_8948_44E6_870A_45D1A77795E0_.wvu.FilterData" localSheetId="0" hidden="1">COMPLETA!$B$2:$M$77</definedName>
    <definedName name="Z_65B49461_E7D1_4F45_BE7F_98510FCCE686_.wvu.FilterData" localSheetId="0" hidden="1">COMPLETA!$B$2:$M$77</definedName>
    <definedName name="Z_69527C93_FF84_441C_A238_4925D9177051_.wvu.FilterData" localSheetId="0" hidden="1">COMPLETA!$B$2:$M$77</definedName>
    <definedName name="Z_6AE09C9A_42FF_49F0_9F58_0297E73D3ABA_.wvu.FilterData" localSheetId="0" hidden="1">COMPLETA!$B$2:$M$77</definedName>
    <definedName name="Z_6B1E7C30_E3D7_441A_AD0C_A9474663F50A_.wvu.FilterData" localSheetId="0" hidden="1">COMPLETA!$B$2:$M$77</definedName>
    <definedName name="Z_6BC29189_F703_4543_92B1_D81EF9024562_.wvu.FilterData" localSheetId="0" hidden="1">COMPLETA!$B$2:$M$77</definedName>
    <definedName name="Z_6DA4D73C_5F9F_4F23_936B_6E1A22784AA6_.wvu.FilterData" localSheetId="0" hidden="1">COMPLETA!$B$2:$M$77</definedName>
    <definedName name="Z_6DFEC017_B034_49A8_AC68_9DFBBE54A6E7_.wvu.FilterData" localSheetId="0" hidden="1">COMPLETA!$B$2:$M$77</definedName>
    <definedName name="Z_704F831C_078E_41FA_858A_AAE3F2ADF46F_.wvu.FilterData" localSheetId="0" hidden="1">COMPLETA!$B$2:$M$77</definedName>
    <definedName name="Z_70B7290C_2C8B_4EAE_A48B_E255E7FA0152_.wvu.FilterData" localSheetId="0" hidden="1">COMPLETA!$B$2:$M$77</definedName>
    <definedName name="Z_71095C46_340C_4F2C_8FDE_8E870088AFBA_.wvu.FilterData" localSheetId="0" hidden="1">COMPLETA!$B$2:$M$77</definedName>
    <definedName name="Z_71DFB17D_71FA_4ABA_B1A3_41138EAE5392_.wvu.FilterData" localSheetId="0" hidden="1">COMPLETA!$B$2:$M$77</definedName>
    <definedName name="Z_71E2C3E4_1F84_4356_A9A4_B84056D89219_.wvu.FilterData" localSheetId="0" hidden="1">COMPLETA!$B$2:$M$77</definedName>
    <definedName name="Z_732B88F6_B2CF_4764_8A6F_F89856F0035C_.wvu.FilterData" localSheetId="0" hidden="1">COMPLETA!$B$2:$M$77</definedName>
    <definedName name="Z_732C73DF_4C0A_4AAD_87BB_C1A09497432D_.wvu.FilterData" localSheetId="0" hidden="1">COMPLETA!$B$2:$M$77</definedName>
    <definedName name="Z_732FC239_646A_42EB_805A_44CA089D2D89_.wvu.FilterData" localSheetId="0" hidden="1">COMPLETA!$B$2:$M$77</definedName>
    <definedName name="Z_7441B217_E7A8_425B_81E3_4525E7117F8A_.wvu.FilterData" localSheetId="0" hidden="1">COMPLETA!$B$2:$M$77</definedName>
    <definedName name="Z_75B7B5AB_ADED_44B4_8BC8_3B48875B1765_.wvu.FilterData" localSheetId="0" hidden="1">COMPLETA!$B$2:$M$77</definedName>
    <definedName name="Z_77BEE15D_EA00_4CED_B8EE_2F346E9BB3B0_.wvu.FilterData" localSheetId="0" hidden="1">COMPLETA!$B$2:$M$77</definedName>
    <definedName name="Z_77C4ACED_933E_4336_B2CF_CEC2761ED881_.wvu.FilterData" localSheetId="0" hidden="1">COMPLETA!$B$2:$M$77</definedName>
    <definedName name="Z_78F7EBF5_B908_4528_B133_C011920D1B5B_.wvu.FilterData" localSheetId="0" hidden="1">COMPLETA!$B$2:$M$77</definedName>
    <definedName name="Z_79556892_0431_4B0E_B1BC_BCFFC386939A_.wvu.FilterData" localSheetId="0" hidden="1">COMPLETA!$B$2:$M$77</definedName>
    <definedName name="Z_7A50D6C3_99E9_47EC_8ABE_BDA3D15A689A_.wvu.FilterData" localSheetId="0" hidden="1">COMPLETA!$B$2:$M$77</definedName>
    <definedName name="Z_7A65E745_2E63_447C_AAF8_789F2BA5E265_.wvu.FilterData" localSheetId="0" hidden="1">COMPLETA!$B$2:$M$77</definedName>
    <definedName name="Z_7A9B81A4_6882_47FB_BC9F_9DDE1843CBE4_.wvu.FilterData" localSheetId="0" hidden="1">COMPLETA!$B$2:$M$77</definedName>
    <definedName name="Z_7C59237C_3653_48B5_8618_33D0A4246846_.wvu.FilterData" localSheetId="0" hidden="1">COMPLETA!$B$2:$M$77</definedName>
    <definedName name="Z_7EAE8DA3_DE13_445E_AEA1_B3BE826E8386_.wvu.FilterData" localSheetId="0" hidden="1">COMPLETA!$B$2:$M$77</definedName>
    <definedName name="Z_7F8C57FE_2E64_422A_98AE_AE223DF86FB9_.wvu.FilterData" localSheetId="0" hidden="1">COMPLETA!$B$2:$M$77</definedName>
    <definedName name="Z_7FFC1765_D953_4EA7_9D37_95DA93129B6A_.wvu.FilterData" localSheetId="0" hidden="1">COMPLETA!$B$2:$M$77</definedName>
    <definedName name="Z_803D96BE_8556_4041_82F1_2FC5905C7AF1_.wvu.FilterData" localSheetId="0" hidden="1">COMPLETA!$B$2:$M$77</definedName>
    <definedName name="Z_80560D7F_842C_4343_8C3F_197B3FBBE263_.wvu.FilterData" localSheetId="0" hidden="1">COMPLETA!$B$2:$M$77</definedName>
    <definedName name="Z_82959E4E_B4D3_419C_95EC_2D7ED237D474_.wvu.FilterData" localSheetId="0" hidden="1">COMPLETA!$B$2:$M$77</definedName>
    <definedName name="Z_8334B67C_ABCD_49B7_AE5A_2178B3F33371_.wvu.FilterData" localSheetId="0" hidden="1">COMPLETA!$B$2:$M$77</definedName>
    <definedName name="Z_8351E28E_4BE4_4D82_8BD1_FB277ABCA03B_.wvu.FilterData" localSheetId="0" hidden="1">COMPLETA!$B$2:$M$77</definedName>
    <definedName name="Z_83DA9F30_3A04_4C29_AB27_2920567711F0_.wvu.FilterData" localSheetId="0" hidden="1">COMPLETA!$B$2:$M$77</definedName>
    <definedName name="Z_83FB3B7F_A3D5_4883_9986_57CA89627E7D_.wvu.FilterData" localSheetId="0" hidden="1">COMPLETA!$B$2:$M$77</definedName>
    <definedName name="Z_84F80769_F50C_4180_85A8_94DF9BCBD074_.wvu.FilterData" localSheetId="0" hidden="1">COMPLETA!$B$2:$M$77</definedName>
    <definedName name="Z_86A246B8_BFDA_478C_B915_9E88096AF365_.wvu.FilterData" localSheetId="0" hidden="1">COMPLETA!$B$2:$M$77</definedName>
    <definedName name="Z_86C46593_5442_46BE_AE3E_9166EF562ADE_.wvu.FilterData" localSheetId="0" hidden="1">COMPLETA!$B$2:$M$77</definedName>
    <definedName name="Z_86E53B1B_5F07_451C_8932_0F96FE5AB090_.wvu.FilterData" localSheetId="0" hidden="1">COMPLETA!$B$2:$M$77</definedName>
    <definedName name="Z_879C93A9_D931_4F70_BF58_AF4AE2EA3F99_.wvu.FilterData" localSheetId="0" hidden="1">COMPLETA!$B$2:$M$77</definedName>
    <definedName name="Z_88400FC3_65F9_4E46_802A_372FB7396B98_.wvu.FilterData" localSheetId="0" hidden="1">COMPLETA!$B$2:$M$77</definedName>
    <definedName name="Z_8901228E_4CE9_4AED_AD76_B0EECAA8D0E0_.wvu.FilterData" localSheetId="0" hidden="1">COMPLETA!$B$2:$M$77</definedName>
    <definedName name="Z_89BEDEAC_28A3_431D_929D_EBFA81363A2C_.wvu.FilterData" localSheetId="0" hidden="1">COMPLETA!$B$2:$M$77</definedName>
    <definedName name="Z_8A33036D_FD25_4A08_AFAF_ACADA2E8C6B9_.wvu.FilterData" localSheetId="0" hidden="1">COMPLETA!$B$2:$M$77</definedName>
    <definedName name="Z_8B5EEF35_4F02_4B66_B4E7_EB0274EA6AFF_.wvu.FilterData" localSheetId="0" hidden="1">COMPLETA!$B$2:$M$77</definedName>
    <definedName name="Z_8DA46FCA_D547_4E27_A7FA_6FAA6491D224_.wvu.FilterData" localSheetId="0" hidden="1">COMPLETA!$B$2:$M$77</definedName>
    <definedName name="Z_8DD2D5C3_E5FF_4AE8_A3D7_60ECCFEBEAF5_.wvu.FilterData" localSheetId="0" hidden="1">COMPLETA!$B$2:$M$77</definedName>
    <definedName name="Z_8E75000D_4C4A_4836_8393_DB83BD160310_.wvu.FilterData" localSheetId="0" hidden="1">COMPLETA!$B$2:$M$77</definedName>
    <definedName name="Z_91F39FBB_4040_4543_9AE5_06BE18A864FB_.wvu.FilterData" localSheetId="0" hidden="1">COMPLETA!$B$2:$M$77</definedName>
    <definedName name="Z_91FF103F_2326_4CC1_9215_567EF0B650F9_.wvu.FilterData" localSheetId="0" hidden="1">COMPLETA!$B$2:$M$77</definedName>
    <definedName name="Z_92104402_9E75_4AB6_B6E5_3481196518A6_.wvu.FilterData" localSheetId="0" hidden="1">COMPLETA!$B$2:$M$77</definedName>
    <definedName name="Z_92707EF5_980F_4A9A_8A50_EB418BBAF879_.wvu.FilterData" localSheetId="0" hidden="1">COMPLETA!$B$2:$M$77</definedName>
    <definedName name="Z_92F84C2E_55DC_472E_B5F9_EBABF6D95682_.wvu.FilterData" localSheetId="0" hidden="1">COMPLETA!$B$2:$M$77</definedName>
    <definedName name="Z_9333CB33_C18A_44D7_A413_9AA738CB4CAE_.wvu.FilterData" localSheetId="0" hidden="1">COMPLETA!$B$2:$M$77</definedName>
    <definedName name="Z_9367A4BA_A256_48B8_8909_FBA89A49455A_.wvu.FilterData" localSheetId="0" hidden="1">COMPLETA!$B$2:$M$77</definedName>
    <definedName name="Z_939814AF_B94B_4E56_8534_3B77A1F1FFD3_.wvu.FilterData" localSheetId="0" hidden="1">COMPLETA!$B$2:$M$77</definedName>
    <definedName name="Z_93C92B9F_BC21_4560_8030_979D1BF2E7EE_.wvu.FilterData" localSheetId="0" hidden="1">COMPLETA!$B$2:$M$77</definedName>
    <definedName name="Z_93E33D30_F48B_482B_A3EC_9C1DE54A2796_.wvu.FilterData" localSheetId="0" hidden="1">COMPLETA!$B$2:$M$77</definedName>
    <definedName name="Z_9520E913_4F17_498F_93B8_AE4D2D3FE11C_.wvu.FilterData" localSheetId="0" hidden="1">COMPLETA!$B$2:$M$77</definedName>
    <definedName name="Z_95C5EA4D_8C41_4745_9854_784AE6CC889F_.wvu.FilterData" localSheetId="0" hidden="1">COMPLETA!$B$2:$M$77</definedName>
    <definedName name="Z_95C9E159_50C1_464A_9D1B_C5966ABAF605_.wvu.FilterData" localSheetId="0" hidden="1">COMPLETA!$B$2:$M$77</definedName>
    <definedName name="Z_96E40321_3B21_40C7_A3FD_86CCFFE5AD90_.wvu.FilterData" localSheetId="0" hidden="1">COMPLETA!$B$2:$M$77</definedName>
    <definedName name="Z_985242FB_529E_4A4B_9A50_B69450257AB1_.wvu.FilterData" localSheetId="0" hidden="1">COMPLETA!$B$2:$M$77</definedName>
    <definedName name="Z_9852CE74_945F_4CDA_9D0C_2AE1CBD6905E_.wvu.FilterData" localSheetId="0" hidden="1">COMPLETA!$B$2:$M$77</definedName>
    <definedName name="Z_9A07B6D4_ADC2_43B7_9524_7C3E8C18F184_.wvu.FilterData" localSheetId="0" hidden="1">COMPLETA!$B$2:$M$77</definedName>
    <definedName name="Z_9A2136FA_2C9B_4E4A_B0C8_B4594A5E3A5C_.wvu.FilterData" localSheetId="0" hidden="1">COMPLETA!$B$2:$M$77</definedName>
    <definedName name="Z_9AACEDCE_CF42_40BA_B383_BD028EA74CCE_.wvu.FilterData" localSheetId="0" hidden="1">COMPLETA!$B$2:$M$77</definedName>
    <definedName name="Z_9B6BEB2F_1D21_445B_9F77_BE362A23546F_.wvu.FilterData" localSheetId="0" hidden="1">COMPLETA!$B$2:$M$77</definedName>
    <definedName name="Z_9D7C2B15_78B7_43A2_8F74_F1236DFEBE2F_.wvu.FilterData" localSheetId="0" hidden="1">COMPLETA!$B$2:$M$77</definedName>
    <definedName name="Z_9E0B481E_6234_47E6_93A0_06B3BE09E5A7_.wvu.FilterData" localSheetId="0" hidden="1">COMPLETA!$B$2:$M$77</definedName>
    <definedName name="Z_9F797350_B3A5_4A63_8BB9_3F10E4AD8980_.wvu.FilterData" localSheetId="0" hidden="1">COMPLETA!$B$2:$M$77</definedName>
    <definedName name="Z_A132286E_3982_4CA8_A941_D1AAFAE98151_.wvu.FilterData" localSheetId="0" hidden="1">COMPLETA!$B$2:$M$77</definedName>
    <definedName name="Z_A17728B3_A8C5_4777_8979_4B2FACC83473_.wvu.FilterData" localSheetId="0" hidden="1">COMPLETA!$B$2:$M$77</definedName>
    <definedName name="Z_A1D7E260_8879_4E78_9FE1_2888CA86D3D9_.wvu.FilterData" localSheetId="0" hidden="1">COMPLETA!$B$2:$M$77</definedName>
    <definedName name="Z_A2FAD4D0_BDC2_45AC_AEB6_54BA8FE90A49_.wvu.FilterData" localSheetId="0" hidden="1">COMPLETA!$B$2:$M$77</definedName>
    <definedName name="Z_A3630DF1_4B19_4FC6_9EFF_F935D4960102_.wvu.FilterData" localSheetId="0" hidden="1">COMPLETA!$B$2:$M$77</definedName>
    <definedName name="Z_A38C5E6E_2E72_4BE9_B813_3A49F48665F2_.wvu.FilterData" localSheetId="0" hidden="1">COMPLETA!$B$2:$M$77</definedName>
    <definedName name="Z_A42D53F5_4264_4D04_BF77_24AD54A7C244_.wvu.FilterData" localSheetId="0" hidden="1">COMPLETA!$B$2:$M$77</definedName>
    <definedName name="Z_A47B0FB5_8CD4_4F5F_B7D8_8770F5DEF8C2_.wvu.FilterData" localSheetId="0" hidden="1">COMPLETA!$B$2:$M$77</definedName>
    <definedName name="Z_A499162D_0404_483E_8987_15AB7ADB8B3B_.wvu.FilterData" localSheetId="0" hidden="1">COMPLETA!$B$2:$M$77</definedName>
    <definedName name="Z_A5010F9B_C4B6_420D_BA92_D95BA832C5A7_.wvu.FilterData" localSheetId="0" hidden="1">COMPLETA!$B$2:$M$77</definedName>
    <definedName name="Z_A6145E0D_9D32_4C47_A50B_DA4C7AE930E2_.wvu.FilterData" localSheetId="0" hidden="1">COMPLETA!$B$2:$M$77</definedName>
    <definedName name="Z_A6A7EB38_1D34_40DC_B291_E45297F722AC_.wvu.FilterData" localSheetId="0" hidden="1">COMPLETA!$B$2:$M$77</definedName>
    <definedName name="Z_A6BBA5E1_D901_4A2F_B5E5_A8AC3F57EC2A_.wvu.FilterData" localSheetId="0" hidden="1">COMPLETA!$B$2:$M$77</definedName>
    <definedName name="Z_A76547E7_5BCF_416F_AE35_3BE783DE24C3_.wvu.FilterData" localSheetId="0" hidden="1">COMPLETA!$B$2:$M$77</definedName>
    <definedName name="Z_A77F5DDB_7C43_460F_A02D_B058A0B45B52_.wvu.FilterData" localSheetId="0" hidden="1">COMPLETA!$B$2:$M$77</definedName>
    <definedName name="Z_A97D3377_2ADB_4840_86BD_0BDB3DACD46C_.wvu.FilterData" localSheetId="0" hidden="1">COMPLETA!$B$2:$M$77</definedName>
    <definedName name="Z_AA6CEB47_3918_445B_9C28_E4338CA25BCB_.wvu.FilterData" localSheetId="0" hidden="1">COMPLETA!$B$2:$M$77</definedName>
    <definedName name="Z_AB3D2ED5_3D83_4AA3_B25E_936B47580408_.wvu.FilterData" localSheetId="0" hidden="1">COMPLETA!$B$2:$M$77</definedName>
    <definedName name="Z_AB6ABF45_51A8_4883_A6A5_942BD3F28697_.wvu.FilterData" localSheetId="0" hidden="1">COMPLETA!$B$2:$M$77</definedName>
    <definedName name="Z_AC9E1628_435F_4285_A32D_48F46EFBC4C2_.wvu.FilterData" localSheetId="0" hidden="1">COMPLETA!$B$2:$M$77</definedName>
    <definedName name="Z_AD8B3107_267C_4E2A_B5CE_30868C9C1911_.wvu.FilterData" localSheetId="0" hidden="1">COMPLETA!$B$2:$M$77</definedName>
    <definedName name="Z_AE0309AB_B480_4996_8A68_D0443DD6535F_.wvu.FilterData" localSheetId="0" hidden="1">COMPLETA!$B$2:$M$77</definedName>
    <definedName name="Z_AE874712_11C1_49EE_A00B_B58A170B10EB_.wvu.FilterData" localSheetId="0" hidden="1">COMPLETA!$B$2:$M$77</definedName>
    <definedName name="Z_AEC24BFC_B1DA_41E0_B21C_3FA9A50B9214_.wvu.FilterData" localSheetId="0" hidden="1">COMPLETA!$B$2:$M$77</definedName>
    <definedName name="Z_AFC1E6E9_56C4_4541_A603_7D322C3D0009_.wvu.FilterData" localSheetId="0" hidden="1">COMPLETA!$B$2:$M$77</definedName>
    <definedName name="Z_B0ABFA86_7352_4982_BE76_5C2949900265_.wvu.FilterData" localSheetId="0" hidden="1">COMPLETA!$B$2:$M$77</definedName>
    <definedName name="Z_B21592B8_2ACC_42B1_B8F6_0FC22AC55D36_.wvu.FilterData" localSheetId="0" hidden="1">COMPLETA!$B$2:$M$77</definedName>
    <definedName name="Z_B3ABB387_DC5E_47C2_961C_8DF78ACCA64F_.wvu.FilterData" localSheetId="0" hidden="1">COMPLETA!$B$2:$M$77</definedName>
    <definedName name="Z_B3BCC213_47AA_423B_9B6E_418000AD5A5A_.wvu.FilterData" localSheetId="0" hidden="1">COMPLETA!$B$2:$M$77</definedName>
    <definedName name="Z_B3E3630E_A037_4D57_A005_48C88C1FDA0D_.wvu.FilterData" localSheetId="0" hidden="1">COMPLETA!$B$2:$M$77</definedName>
    <definedName name="Z_B467D93A_11A1_4E9B_8949_C82013D20828_.wvu.FilterData" localSheetId="0" hidden="1">COMPLETA!$B$2:$M$77</definedName>
    <definedName name="Z_B50A2F14_0681_4642_AB68_70905C4527EF_.wvu.FilterData" localSheetId="0" hidden="1">COMPLETA!$B$2:$M$77</definedName>
    <definedName name="Z_B50D0D71_26CA_4C85_A0C1_EA32FFB52FA8_.wvu.FilterData" localSheetId="0" hidden="1">COMPLETA!$B$2:$M$77</definedName>
    <definedName name="Z_B61C611C_2015_4A8A_858A_8086ED3BC07C_.wvu.FilterData" localSheetId="0" hidden="1">COMPLETA!$B$2:$M$77</definedName>
    <definedName name="Z_B6E6A83C_1530_426D_A12E_B945EB6E925C_.wvu.FilterData" localSheetId="0" hidden="1">COMPLETA!$B$2:$M$77</definedName>
    <definedName name="Z_B8A0A8C9_CE50_4196_8212_A8EC90BFC1B4_.wvu.FilterData" localSheetId="0" hidden="1">COMPLETA!$B$2:$M$77</definedName>
    <definedName name="Z_B9BDD0B9_E35E_41C9_AD03_F254B55AD158_.wvu.FilterData" localSheetId="0" hidden="1">COMPLETA!$B$2:$M$77</definedName>
    <definedName name="Z_B9F53049_B4C3_4875_8F58_F52509D69E69_.wvu.FilterData" localSheetId="0" hidden="1">COMPLETA!$B$2:$M$77</definedName>
    <definedName name="Z_BB4BE163_3CB2_4E98_BD40_4965602E0EB1_.wvu.FilterData" localSheetId="0" hidden="1">COMPLETA!$B$2:$M$77</definedName>
    <definedName name="Z_BE4ED64B_8D74_445D_A74F_0520A0E18C8A_.wvu.FilterData" localSheetId="0" hidden="1">COMPLETA!$B$2:$M$77</definedName>
    <definedName name="Z_BE5B42E9_D1E6_4804_8967_F6723581A82E_.wvu.FilterData" localSheetId="0" hidden="1">COMPLETA!$B$2:$M$77</definedName>
    <definedName name="Z_BE92B8A2_0814_400E_9686_5D5DE245FD44_.wvu.FilterData" localSheetId="0" hidden="1">COMPLETA!$B$2:$M$77</definedName>
    <definedName name="Z_C02BC1A1_1977_4310_8E40_E6274528E3D0_.wvu.FilterData" localSheetId="0" hidden="1">COMPLETA!$B$2:$M$77</definedName>
    <definedName name="Z_C04D2DB2_5116_43D9_AAA1_F551E47E9252_.wvu.FilterData" localSheetId="0" hidden="1">COMPLETA!$B$2:$M$77</definedName>
    <definedName name="Z_C16BFEBC_160D_4693_BBBC_CB1A94D8A678_.wvu.FilterData" localSheetId="0" hidden="1">COMPLETA!$B$2:$M$77</definedName>
    <definedName name="Z_C187DDBD_18CB_4284_8032_77319D2F1A9C_.wvu.FilterData" localSheetId="0" hidden="1">COMPLETA!$B$2:$M$77</definedName>
    <definedName name="Z_C1A16552_101C_4B59_9427_7E78D9C7348C_.wvu.FilterData" localSheetId="0" hidden="1">COMPLETA!$B$2:$M$77</definedName>
    <definedName name="Z_C321D341_71E5_4DF2_81D9_241B4D17C346_.wvu.FilterData" localSheetId="0" hidden="1">COMPLETA!$B$2:$M$77</definedName>
    <definedName name="Z_C4BB0C83_9ED2_411E_968F_7A2583DFF177_.wvu.FilterData" localSheetId="0" hidden="1">COMPLETA!$B$2:$M$77</definedName>
    <definedName name="Z_C5F04CB8_1E7E_473F_83BE_635EBF3321D0_.wvu.FilterData" localSheetId="0" hidden="1">COMPLETA!$B$2:$M$77</definedName>
    <definedName name="Z_C62285B4_069C_424D_A1D5_3D8E8DBE8E10_.wvu.FilterData" localSheetId="0" hidden="1">COMPLETA!$B$2:$M$77</definedName>
    <definedName name="Z_C7A2B345_037D_4DE8_B834_BDBDF95BD60D_.wvu.FilterData" localSheetId="0" hidden="1">COMPLETA!$B$2:$M$77</definedName>
    <definedName name="Z_C884FA91_8E07_4523_823A_8B06D72390BF_.wvu.FilterData" localSheetId="0" hidden="1">COMPLETA!$B$2:$M$77</definedName>
    <definedName name="Z_C8B04527_9809_46F4_B1C6_AFDAD5F6CDD1_.wvu.FilterData" localSheetId="0" hidden="1">COMPLETA!$B$2:$M$77</definedName>
    <definedName name="Z_C9624144_59EF_4DE9_93B6_15FCA7BFE643_.wvu.FilterData" localSheetId="0" hidden="1">COMPLETA!$B$2:$M$77</definedName>
    <definedName name="Z_C9792F41_3BF9_4AE8_B340_9F8DC744D164_.wvu.FilterData" localSheetId="0" hidden="1">COMPLETA!$B$2:$M$77</definedName>
    <definedName name="Z_CBE61286_6C53_4E16_9327_9A40108C7B89_.wvu.FilterData" localSheetId="0" hidden="1">COMPLETA!$B$2:$M$77</definedName>
    <definedName name="Z_CBF687D4_F04E_47B7_B95B_48B1675A51A5_.wvu.FilterData" localSheetId="0" hidden="1">COMPLETA!$B$2:$M$77</definedName>
    <definedName name="Z_CC8E45F9_FE90_4C66_8749_651A63F76C64_.wvu.FilterData" localSheetId="0" hidden="1">COMPLETA!$B$2:$M$77</definedName>
    <definedName name="Z_CC9ADC74_0E52_4864_93AF_4515AA7393E6_.wvu.FilterData" localSheetId="0" hidden="1">COMPLETA!$B$2:$M$77</definedName>
    <definedName name="Z_CCCB69EF_336F_457E_A1D0_75E31E66DFF0_.wvu.FilterData" localSheetId="0" hidden="1">COMPLETA!$B$2:$M$77</definedName>
    <definedName name="Z_CDE70BB8_355A_4149_BD99_C9A3FFD50D36_.wvu.FilterData" localSheetId="0" hidden="1">COMPLETA!$B$2:$M$77</definedName>
    <definedName name="Z_D0C7ACFD_C1FA_479B_85F9_A5BF3A482FFA_.wvu.FilterData" localSheetId="0" hidden="1">COMPLETA!$B$2:$M$77</definedName>
    <definedName name="Z_D229BA1D_AE6D_4CB9_8855_0BD77726D71A_.wvu.FilterData" localSheetId="0" hidden="1">COMPLETA!$B$2:$M$77</definedName>
    <definedName name="Z_D260AC59_82F5_4D5F_AFB9_6D15C55AE2FA_.wvu.FilterData" localSheetId="0" hidden="1">COMPLETA!$B$2:$M$77</definedName>
    <definedName name="Z_D26288B9_3F68_424D_989F_8CB9773B058D_.wvu.FilterData" localSheetId="0" hidden="1">COMPLETA!$B$2:$M$77</definedName>
    <definedName name="Z_D320AA16_CE48_4FD7_A5B3_BC39B3C9FB9B_.wvu.FilterData" localSheetId="0" hidden="1">COMPLETA!$B$2:$M$77</definedName>
    <definedName name="Z_D398A17C_FC99_4E57_BB91_EBFFE36FAF2F_.wvu.FilterData" localSheetId="0" hidden="1">COMPLETA!$B$2:$M$77</definedName>
    <definedName name="Z_D3F44A20_BF63_4AAE_A411_9BED2FB91C39_.wvu.FilterData" localSheetId="0" hidden="1">COMPLETA!$B$2:$M$77</definedName>
    <definedName name="Z_D451549D_C69C_4CDA_86B6_3C7854B88D78_.wvu.FilterData" localSheetId="0" hidden="1">COMPLETA!$B$2:$M$77</definedName>
    <definedName name="Z_D57FA1A4_4F3C_4E07_98C0_433D3789BE4F_.wvu.FilterData" localSheetId="0" hidden="1">COMPLETA!$B$2:$M$77</definedName>
    <definedName name="Z_D745D184_E5C9_4770_85C2_EAF2A3618057_.wvu.FilterData" localSheetId="0" hidden="1">COMPLETA!$B$2:$M$77</definedName>
    <definedName name="Z_D81B07A9_958E_4B35_AC91_DC1B329A48ED_.wvu.FilterData" localSheetId="0" hidden="1">COMPLETA!$B$2:$M$77</definedName>
    <definedName name="Z_D836C93A_48D6_40D5_8A1C_254BEDFBBC6B_.wvu.FilterData" localSheetId="0" hidden="1">COMPLETA!$B$2:$M$77</definedName>
    <definedName name="Z_D87CC85F_DC08_4234_94FB_FF12AED94746_.wvu.FilterData" localSheetId="0" hidden="1">COMPLETA!$B$2:$M$77</definedName>
    <definedName name="Z_D903CE04_9141_4C8D_BB9C_C6EFA825FF49_.wvu.FilterData" localSheetId="0" hidden="1">COMPLETA!$B$2:$M$77</definedName>
    <definedName name="Z_DA907CD2_E636_4989_93FD_FE4C5E903E44_.wvu.FilterData" localSheetId="0" hidden="1">COMPLETA!$B$2:$M$77</definedName>
    <definedName name="Z_DB614F5E_074B_4CF0_B604_91FA40EC0841_.wvu.FilterData" localSheetId="0" hidden="1">COMPLETA!$B$2:$M$77</definedName>
    <definedName name="Z_DC31EC4A_36FC_412B_8C33_E4D082065181_.wvu.FilterData" localSheetId="0" hidden="1">COMPLETA!$B$2:$M$77</definedName>
    <definedName name="Z_DE9306D7_3F23_4285_908E_9987E361D70B_.wvu.FilterData" localSheetId="0" hidden="1">COMPLETA!$B$2:$M$77</definedName>
    <definedName name="Z_DED7E87E_03D0_4DDC_96C1_8EEB86178B8F_.wvu.FilterData" localSheetId="0" hidden="1">COMPLETA!$B$2:$M$77</definedName>
    <definedName name="Z_DEE53459_DFAF_4614_853E_962F024EB589_.wvu.FilterData" localSheetId="0" hidden="1">COMPLETA!$B$2:$M$77</definedName>
    <definedName name="Z_DF9570A3_5EF9_4D05_B38E_B66A35F0DEED_.wvu.FilterData" localSheetId="0" hidden="1">COMPLETA!$B$2:$M$77</definedName>
    <definedName name="Z_E192A90A_0D4C_4C3E_8889_FE294D157E4D_.wvu.FilterData" localSheetId="0" hidden="1">COMPLETA!$B$2:$M$77</definedName>
    <definedName name="Z_E197556E_3BBB_47B9_AEEF_1E60AE63A4AF_.wvu.FilterData" localSheetId="0" hidden="1">COMPLETA!$B$2:$M$77</definedName>
    <definedName name="Z_E2DDB4D0_BEC9_491A_BC2D_08978943B2FC_.wvu.FilterData" localSheetId="0" hidden="1">COMPLETA!$B$2:$M$77</definedName>
    <definedName name="Z_E5850C4C_6B89_4075_BB79_865E84C2FE8D_.wvu.FilterData" localSheetId="0" hidden="1">COMPLETA!$B$2:$M$77</definedName>
    <definedName name="Z_E6836FFE_FAF8_4E9E_813C_6D64756750D8_.wvu.FilterData" localSheetId="0" hidden="1">COMPLETA!$B$2:$M$77</definedName>
    <definedName name="Z_E73B58EF_3FA0_48FD_B487_7EFD2E505987_.wvu.FilterData" localSheetId="0" hidden="1">COMPLETA!$B$2:$M$77</definedName>
    <definedName name="Z_E8A90CE7_9855_460D_B9C6_2C889CE32614_.wvu.FilterData" localSheetId="0" hidden="1">COMPLETA!$B$2:$M$77</definedName>
    <definedName name="Z_E8ACF876_5F47_49AE_B2A2_4B8BBCBE8D71_.wvu.FilterData" localSheetId="0" hidden="1">COMPLETA!$B$2:$M$77</definedName>
    <definedName name="Z_E9B06A4D_90F3_4221_868B_6BD4521677C3_.wvu.FilterData" localSheetId="0" hidden="1">COMPLETA!$B$2:$M$77</definedName>
    <definedName name="Z_EA09F501_18EE_492D_96D4_813219DA62A1_.wvu.FilterData" localSheetId="0" hidden="1">COMPLETA!$B$2:$M$77</definedName>
    <definedName name="Z_EC55307A_76A9_44DB_9A3B_2F1CC344FD18_.wvu.FilterData" localSheetId="0" hidden="1">COMPLETA!$B$2:$M$77</definedName>
    <definedName name="Z_ECBBEF8F_8168_462A_861E_778F9F3221BF_.wvu.FilterData" localSheetId="0" hidden="1">COMPLETA!$B$2:$M$77</definedName>
    <definedName name="Z_ECBFCFF4_7E1A_4C06_B9F7_C57C7B20D6FA_.wvu.FilterData" localSheetId="0" hidden="1">COMPLETA!$B$2:$M$77</definedName>
    <definedName name="Z_ECD23BE9_0F5E_4776_ABF3_1EAED392295C_.wvu.FilterData" localSheetId="0" hidden="1">COMPLETA!$B$2:$M$77</definedName>
    <definedName name="Z_EDB1F3B6_BA76_4276_85E6_EF991EF02C22_.wvu.FilterData" localSheetId="0" hidden="1">COMPLETA!$B$2:$M$77</definedName>
    <definedName name="Z_EF0C8726_2D83_43BB_86BC_831D4DAC2735_.wvu.FilterData" localSheetId="0" hidden="1">COMPLETA!$B$2:$M$77</definedName>
    <definedName name="Z_EF5913A8_B8C9_47E0_BAAD_24B2182AC519_.wvu.FilterData" localSheetId="0" hidden="1">COMPLETA!$B$2:$M$77</definedName>
    <definedName name="Z_EFCE3413_57F5_4F69_A082_EE9BBE1202BC_.wvu.FilterData" localSheetId="0" hidden="1">COMPLETA!$B$2:$M$77</definedName>
    <definedName name="Z_F048DA0C_CB74_474B_8EA0_9D1D434A316A_.wvu.FilterData" localSheetId="0" hidden="1">COMPLETA!$B$2:$M$77</definedName>
    <definedName name="Z_F19846E2_5C39_43D0_947A_EBC7E008F2D7_.wvu.FilterData" localSheetId="0" hidden="1">COMPLETA!$B$2:$M$77</definedName>
    <definedName name="Z_F1DEA325_F496_4DA9_85D6_12C7415FEC0A_.wvu.FilterData" localSheetId="0" hidden="1">COMPLETA!$B$2:$M$77</definedName>
    <definedName name="Z_F2E20FF4_241A_4090_B18B_D0BCFCB36B27_.wvu.FilterData" localSheetId="0" hidden="1">COMPLETA!$B$2:$M$77</definedName>
    <definedName name="Z_F36CED40_A658_4A8F_9AAF_93642A76C195_.wvu.FilterData" localSheetId="0" hidden="1">COMPLETA!$B$2:$M$77</definedName>
    <definedName name="Z_F3AD127A_3500_40A5_8A3B_90E96D73FB0B_.wvu.FilterData" localSheetId="0" hidden="1">COMPLETA!$B$2:$M$77</definedName>
    <definedName name="Z_F58648F2_A156_4A6D_AA63_EA37FB0EB72B_.wvu.FilterData" localSheetId="0" hidden="1">COMPLETA!$B$2:$M$77</definedName>
    <definedName name="Z_F5E7C362_8CBE_42C6_AF26_544A310B7567_.wvu.FilterData" localSheetId="0" hidden="1">COMPLETA!$B$2:$M$77</definedName>
    <definedName name="Z_F7DA55C9_A7CF_40A1_92A1_FA1CA08E09E9_.wvu.FilterData" localSheetId="0" hidden="1">COMPLETA!$B$2:$M$77</definedName>
    <definedName name="Z_F7EBD7AB_9423_403D_AEC6_9B0CB1293A86_.wvu.FilterData" localSheetId="0" hidden="1">COMPLETA!$B$2:$M$77</definedName>
    <definedName name="Z_F89B5238_25A6_4C6B_AA81_92D6FAC54842_.wvu.FilterData" localSheetId="0" hidden="1">COMPLETA!$B$2:$M$77</definedName>
    <definedName name="Z_F8C0B10F_63AB_4731_A74F_328E54F7932A_.wvu.FilterData" localSheetId="0" hidden="1">COMPLETA!$B$2:$M$77</definedName>
    <definedName name="Z_F9EC7A90_BE02_4723_BC90_E2BBC324444C_.wvu.FilterData" localSheetId="0" hidden="1">COMPLETA!$B$2:$M$77</definedName>
    <definedName name="Z_FA402645_0EDB_439F_A0DB_B09AAE32228D_.wvu.FilterData" localSheetId="0" hidden="1">COMPLETA!$B$2:$M$77</definedName>
    <definedName name="Z_FAE5D02D_5B8C_4BF9_A87C_9139AF1A2B60_.wvu.FilterData" localSheetId="0" hidden="1">COMPLETA!$B$2:$M$77</definedName>
    <definedName name="Z_FAE7248B_682C_4983_80EA_1BE7C7820FEA_.wvu.FilterData" localSheetId="0" hidden="1">COMPLETA!$B$2:$M$77</definedName>
    <definedName name="Z_FD33A4C0_1B96_46C9_8520_8AB853BAEA57_.wvu.FilterData" localSheetId="0" hidden="1">COMPLETA!$B$2:$M$77</definedName>
    <definedName name="Z_FDAD8AF9_A68C_448A_95BA_74F481F5544D_.wvu.FilterData" localSheetId="0" hidden="1">COMPLETA!$B$2:$M$77</definedName>
    <definedName name="Z_FDC22C1D_924E_4765_B3B8_8EC09C358531_.wvu.FilterData" localSheetId="0" hidden="1">COMPLETA!$B$2:$M$77</definedName>
    <definedName name="Z_FDE6480A_8126_4E6C_A997_866F7AC1683A_.wvu.FilterData" localSheetId="0" hidden="1">COMPLETA!$B$2:$M$77</definedName>
    <definedName name="Z_FE0EE5A5_B748_4955_9CED_1CCFB45E200A_.wvu.FilterData" localSheetId="0" hidden="1">COMPLETA!$B$2:$M$77</definedName>
    <definedName name="Z_FE297459_D121_486F_8A10_0CD01367D23A_.wvu.FilterData" localSheetId="0" hidden="1">COMPLETA!$B$2:$M$77</definedName>
    <definedName name="Z_FE71E24E_3AC5_41AD_AAC8_75D2B39972A9_.wvu.FilterData" localSheetId="0" hidden="1">COMPLETA!$B$2:$M$77</definedName>
    <definedName name="Z_FF1A9BE5_B77C_434D_AFE4_5D073997C13C_.wvu.FilterData" localSheetId="0" hidden="1">COMPLETA!$B$2:$M$77</definedName>
    <definedName name="Z_FF783255_5FE3_4231_8FBF_4727FD64EFDD_.wvu.FilterData" localSheetId="0" hidden="1">COMPLETA!$B$2:$M$77</definedName>
    <definedName name="Z_FF89349F_839A_44BA_8EE4_F0ECFD962584_.wvu.FilterData" localSheetId="0" hidden="1">COMPLETA!$B$2:$M$77</definedName>
  </definedNames>
  <calcPr calcId="181029"/>
  <customWorkbookViews>
    <customWorkbookView name="THAIS.PEREIRA - Modo de exibição pessoal" guid="{077D101D-B2E0-4504-8096-6649046968B0}" mergeInterval="0" personalView="1" maximized="1" xWindow="1" yWindow="1" windowWidth="1436" windowHeight="628" tabRatio="599" activeSheetId="1"/>
    <customWorkbookView name="Adjane Balbino de Amorim Rodrigues - Modo de exibição pessoal" guid="{0B71FEFD-8EDC-4768-A12B-B02393F7295A}" mergeInterval="0" personalView="1" maximized="1" windowWidth="1350" windowHeight="457" activeSheetId="1"/>
    <customWorkbookView name="rodrigo.taveira - Modo de exibição pessoal" guid="{3C785DDC-4FFC-4F1C-9735-D5DB0E6549EA}" mergeInterval="0" personalView="1" maximized="1" windowWidth="1436" windowHeight="675" activeSheetId="1"/>
    <customWorkbookView name="symone.lima - Modo de exibição pessoal" guid="{3EC0DEF6-9471-4D50-B968-5CAB56441FA4}" mergeInterval="0" personalView="1" maximized="1" windowWidth="1596" windowHeight="641" activeSheetId="1"/>
    <customWorkbookView name="cinthya.elgrably - Modo de exibição pessoal" guid="{007E6A7F-43D8-4C7A-BBEA-8172D58A6573}" mergeInterval="0" personalView="1" maximized="1" xWindow="1" yWindow="1" windowWidth="1436" windowHeight="628" tabRatio="599" activeSheetId="1"/>
  </customWorkbookViews>
</workbook>
</file>

<file path=xl/calcChain.xml><?xml version="1.0" encoding="utf-8"?>
<calcChain xmlns="http://schemas.openxmlformats.org/spreadsheetml/2006/main">
  <c r="A91" i="1" l="1"/>
  <c r="A94" i="1" l="1"/>
  <c r="A90" i="1" l="1"/>
  <c r="A60" i="1" l="1"/>
  <c r="A26" i="1"/>
  <c r="A54" i="1"/>
  <c r="A53" i="1"/>
  <c r="A48" i="1"/>
  <c r="A43" i="1"/>
  <c r="A42" i="1"/>
  <c r="A33" i="1"/>
  <c r="A52" i="1"/>
  <c r="A41" i="1"/>
  <c r="A40" i="1"/>
  <c r="A32" i="1"/>
  <c r="A31" i="1"/>
  <c r="A25" i="1"/>
  <c r="A64" i="1"/>
  <c r="A30" i="1"/>
  <c r="A44" i="1"/>
  <c r="A39" i="1"/>
  <c r="A51" i="1"/>
  <c r="A68" i="1" l="1"/>
  <c r="A71" i="1"/>
  <c r="A55" i="1"/>
  <c r="A61" i="1"/>
  <c r="A76" i="1"/>
  <c r="A36" i="1"/>
  <c r="A62" i="1"/>
  <c r="A59" i="1"/>
  <c r="A38" i="1"/>
  <c r="A37" i="1"/>
  <c r="A29" i="1"/>
  <c r="A50" i="1"/>
  <c r="A56" i="1"/>
  <c r="A89" i="1" l="1"/>
  <c r="A95" i="1"/>
  <c r="A88" i="1"/>
  <c r="A85" i="1"/>
  <c r="E10" i="4"/>
  <c r="D10" i="4"/>
  <c r="A84" i="1"/>
  <c r="D6" i="4"/>
  <c r="D7" i="4"/>
  <c r="D8" i="4"/>
  <c r="D9" i="4"/>
  <c r="D11" i="4"/>
  <c r="E11" i="4"/>
  <c r="D12" i="4"/>
  <c r="D13" i="4"/>
  <c r="D14" i="4"/>
  <c r="E14" i="4"/>
  <c r="D15" i="4"/>
  <c r="D16" i="4"/>
  <c r="D17" i="4"/>
  <c r="D18" i="4"/>
  <c r="D19" i="4"/>
  <c r="D20" i="4"/>
  <c r="D5" i="4"/>
  <c r="D4" i="4"/>
  <c r="E4" i="4"/>
  <c r="D3" i="4"/>
  <c r="C6" i="4"/>
  <c r="E6" i="4"/>
  <c r="C7" i="4"/>
  <c r="E7" i="4"/>
  <c r="C8" i="4"/>
  <c r="E8" i="4"/>
  <c r="C9" i="4"/>
  <c r="E9" i="4"/>
  <c r="C10" i="4"/>
  <c r="C11" i="4"/>
  <c r="C12" i="4"/>
  <c r="E12" i="4"/>
  <c r="C13" i="4"/>
  <c r="E13" i="4"/>
  <c r="C14" i="4"/>
  <c r="C15" i="4"/>
  <c r="E15" i="4"/>
  <c r="C16" i="4"/>
  <c r="E16" i="4"/>
  <c r="C17" i="4"/>
  <c r="E17" i="4"/>
  <c r="C18" i="4"/>
  <c r="E18" i="4"/>
  <c r="C19" i="4"/>
  <c r="E19" i="4"/>
  <c r="C20" i="4"/>
  <c r="E20" i="4"/>
  <c r="E5" i="4"/>
  <c r="C5" i="4"/>
  <c r="E3" i="4"/>
  <c r="C3" i="4"/>
  <c r="C4" i="4"/>
  <c r="A83" i="1"/>
  <c r="A82" i="1"/>
  <c r="A81" i="1"/>
  <c r="A19" i="1"/>
  <c r="A22" i="1"/>
  <c r="A23" i="1"/>
  <c r="A24" i="1"/>
  <c r="A28" i="1"/>
  <c r="A34" i="1"/>
  <c r="A35" i="1"/>
  <c r="A45" i="1"/>
  <c r="A46" i="1"/>
  <c r="A47" i="1"/>
  <c r="A49" i="1"/>
  <c r="A58" i="1"/>
  <c r="A63" i="1"/>
  <c r="A67" i="1"/>
  <c r="A70" i="1"/>
  <c r="A72" i="1"/>
  <c r="A73" i="1"/>
  <c r="A75" i="1"/>
  <c r="A74" i="1"/>
  <c r="A77" i="1"/>
  <c r="A79" i="1"/>
  <c r="F12" i="4" l="1"/>
  <c r="F6" i="4"/>
  <c r="G10" i="4"/>
  <c r="H10" i="4" s="1"/>
  <c r="F10" i="4"/>
  <c r="G18" i="4"/>
  <c r="H18" i="4" s="1"/>
  <c r="F13" i="4"/>
  <c r="G8" i="4"/>
  <c r="H8" i="4" s="1"/>
  <c r="G17" i="4"/>
  <c r="H17" i="4" s="1"/>
  <c r="G9" i="4"/>
  <c r="H9" i="4" s="1"/>
  <c r="G11" i="4"/>
  <c r="H11" i="4" s="1"/>
  <c r="F7" i="4"/>
  <c r="F8" i="4"/>
  <c r="F20" i="4"/>
  <c r="F15" i="4"/>
  <c r="G20" i="4"/>
  <c r="H20" i="4" s="1"/>
  <c r="G7" i="4"/>
  <c r="H7" i="4" s="1"/>
  <c r="F5" i="4"/>
  <c r="G19" i="4"/>
  <c r="H19" i="4" s="1"/>
  <c r="G15" i="4"/>
  <c r="H15" i="4" s="1"/>
  <c r="F3" i="4"/>
  <c r="F19" i="4"/>
  <c r="G3" i="4"/>
  <c r="H3" i="4" s="1"/>
  <c r="F16" i="4"/>
  <c r="F17" i="4"/>
  <c r="G16" i="4"/>
  <c r="H16" i="4" s="1"/>
  <c r="F4" i="4"/>
  <c r="F18" i="4"/>
  <c r="G14" i="4"/>
  <c r="H14" i="4" s="1"/>
  <c r="G12" i="4"/>
  <c r="H12" i="4" s="1"/>
  <c r="G6" i="4"/>
  <c r="H6" i="4" s="1"/>
  <c r="G5" i="4"/>
  <c r="H5" i="4" s="1"/>
  <c r="G13" i="4"/>
  <c r="H13" i="4" s="1"/>
  <c r="F9" i="4"/>
  <c r="G4" i="4"/>
  <c r="H4" i="4" s="1"/>
  <c r="F11" i="4"/>
  <c r="F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Ronnie</author>
  </authors>
  <commentList>
    <comment ref="B16" authorId="0" shapeId="0" xr:uid="{00000000-0006-0000-0000-000001000000}">
      <text>
        <r>
          <rPr>
            <b/>
            <sz val="9"/>
            <color indexed="81"/>
            <rFont val="Segoe UI"/>
          </rPr>
          <t>Ronnie:</t>
        </r>
        <r>
          <rPr>
            <sz val="9"/>
            <color indexed="81"/>
            <rFont val="Segoe UI"/>
          </rPr>
          <t xml:space="preserve">
revogada</t>
        </r>
      </text>
    </comment>
    <comment ref="B91" authorId="0" shapeId="0" xr:uid="{00000000-0006-0000-0000-000002000000}">
      <text>
        <r>
          <rPr>
            <b/>
            <sz val="9"/>
            <color indexed="81"/>
            <rFont val="Segoe UI"/>
          </rPr>
          <t>Ronnie:</t>
        </r>
        <r>
          <rPr>
            <sz val="9"/>
            <color indexed="81"/>
            <rFont val="Segoe UI"/>
          </rPr>
          <t xml:space="preserve">
Inclui</t>
        </r>
      </text>
    </comment>
    <comment ref="B92" authorId="0" shapeId="0" xr:uid="{00000000-0006-0000-0000-000003000000}">
      <text>
        <r>
          <rPr>
            <b/>
            <sz val="9"/>
            <color indexed="81"/>
            <rFont val="Segoe UI"/>
          </rPr>
          <t>Ronnie:</t>
        </r>
        <r>
          <rPr>
            <sz val="9"/>
            <color indexed="81"/>
            <rFont val="Segoe UI"/>
          </rPr>
          <t xml:space="preserve">
Inclui</t>
        </r>
      </text>
    </comment>
  </commentList>
</comments>
</file>

<file path=xl/sharedStrings.xml><?xml version="1.0" encoding="utf-8"?>
<sst xmlns="http://schemas.openxmlformats.org/spreadsheetml/2006/main" count="972" uniqueCount="426">
  <si>
    <t>Ano</t>
  </si>
  <si>
    <t>Tipo de Ato</t>
  </si>
  <si>
    <t>Número do Ato</t>
  </si>
  <si>
    <t xml:space="preserve">Dados da Publicação </t>
  </si>
  <si>
    <t>Data de Publicação
(DOU)</t>
  </si>
  <si>
    <t>Assunto/Ementa</t>
  </si>
  <si>
    <t>Macrotema atual</t>
  </si>
  <si>
    <t>Natureza do Ato</t>
  </si>
  <si>
    <t>Modificações Realizadas pelo Ato</t>
  </si>
  <si>
    <t>Status do Ato</t>
  </si>
  <si>
    <t>Normas que Alteram ou Revogam este Ato</t>
  </si>
  <si>
    <t>PRT</t>
  </si>
  <si>
    <t>Medicamentos</t>
  </si>
  <si>
    <t>Nova Norma</t>
  </si>
  <si>
    <t>N/A</t>
  </si>
  <si>
    <t>Vigente com alterações</t>
  </si>
  <si>
    <t>Alimentos</t>
  </si>
  <si>
    <t>Outros temas transversais</t>
  </si>
  <si>
    <t>Temas transversais</t>
  </si>
  <si>
    <t>Saneantes</t>
  </si>
  <si>
    <t>Revisão de Norma(s)</t>
  </si>
  <si>
    <t>Cosméticos</t>
  </si>
  <si>
    <t>Serviços de Saúde</t>
  </si>
  <si>
    <t>Vigente</t>
  </si>
  <si>
    <t>Compilado</t>
  </si>
  <si>
    <t>Sangue, Tecidos, Células e Órgãos</t>
  </si>
  <si>
    <t>Farmacopeia</t>
  </si>
  <si>
    <t>Portos, Aeroportos e Fronteiras</t>
  </si>
  <si>
    <t>LEI</t>
  </si>
  <si>
    <t>Define o Sistema Nacional de Vigilância Sanitária, cria a Agência Nacional de Vigilância Sanitária, e dá outras providências.</t>
  </si>
  <si>
    <t>Alterada pela Lei Nº 13411, de 28/12/2016</t>
  </si>
  <si>
    <t>RDC</t>
  </si>
  <si>
    <t>Gestão Institucional, Protocolo e Taxas</t>
  </si>
  <si>
    <t>RE</t>
  </si>
  <si>
    <t>Toxicologia - Agrotóxicos, Tabaco e Outros Toxicantes</t>
  </si>
  <si>
    <t>DOU Nº 21, Seção 1, Pág. 42 a 52</t>
  </si>
  <si>
    <t>Aprova a Instrução Normativa da Portaria SVS/MS nº 344 de 12 de maio de 1998 que institui o Regulamento Técnico das substâncias e medicamentos, sujeitos a controle especial.</t>
  </si>
  <si>
    <t>Altera IN SVS/MS Nº 01, de 30/09/1994</t>
  </si>
  <si>
    <t>Alterado por 07 RDC´s</t>
  </si>
  <si>
    <t>Temas Transversais</t>
  </si>
  <si>
    <t>Produtos para a Saúde</t>
  </si>
  <si>
    <t>Laboratórios Analíticos</t>
  </si>
  <si>
    <t>Altera a PRT Nº 802, de 08/10/1998</t>
  </si>
  <si>
    <t>Insumos Farmacêuticos</t>
  </si>
  <si>
    <t>DOU Nº 217, Seção 1, Pág. 24</t>
  </si>
  <si>
    <t>Dispõe sobre definição de "grupos de produtos" e "famílias de Produtos para a Saúde"</t>
  </si>
  <si>
    <t xml:space="preserve">DOU Nº 70, Seção 1, Pág. 28
</t>
  </si>
  <si>
    <t>Os Produtos para a Saúde  devem atender aos requisitos essenciais de segurança e eficácia aplicáveis a estes produtos, referidos no Regulamento Técnico anexo a esta Resolução.</t>
  </si>
  <si>
    <t>Organização e Gestão do SNVS</t>
  </si>
  <si>
    <t>DOU Nº 201, Seção 1, Pág. 54</t>
  </si>
  <si>
    <t>Aprovar o Regulamento Técnico que consta no anexo desta Resolução, que trata do registro, alteração, revalidação e cancelamento do registro de produtos médicos na Agência Nacional de Vigilância Sanitária - ANVISA.</t>
  </si>
  <si>
    <t xml:space="preserve">Revoga PRTC SVS/SAS Nº 01, de 23/01/1996;
Revoga PRT SVS Nº 543, de 29/10/1997. </t>
  </si>
  <si>
    <t>Republicada em DOU Nº 212, de 06/11/2001;
Alterado pela RDC Nº 207, de 17/11/2006;
Alterado pela RDC Nº 40, de 26/08/2015;
Alterado pela RDC Nº 211, de 22/01/2018.</t>
  </si>
  <si>
    <t>DOU Nº 227, Seção 1, Pág. 30</t>
  </si>
  <si>
    <t>Dispõe sobre a obrigatoriedade das empresas distribuidoras de produtos farmacêuticos somente efetuarem transações comerciais e operações de produtos farmacêuticos, por meio de notas fiscais que contenham obrigatoriamente os números dos lotes dos produtos nelas constantes e notificar a autoridade sanitária competente, de imediato, quaisquer suspeitas de alteração, adulteração, fraude, falsificação ou roubo dos produtos que distribuam.</t>
  </si>
  <si>
    <t>Aprovar, conforme Anexo I, o Regulamento Técnico para a Autorização de Funcionamento e Autorização Especial de Funcionamento de Empresas interessadas em operar a atividade de armazenar mercadorias sob vigilância sanitária em Terminais Aquaviários, Portos Organizados, Aeroportos, Postos de Fronteira e Recintos Alfandegados.</t>
  </si>
  <si>
    <t>DOU Nº 17, Seção 1, Pág. 54</t>
  </si>
  <si>
    <t>Estabelece o prazo de sessenta (60) dias, a contar da publicação desta Resolução, para o cumprimento das exigências previstas na Resolução - RDC 320, de 22 de novembro de 2002, que tem por objetivo garantir o Sistema de Controle e Fiscalização em toda cadeia dos produtos farmacêuticos no acompanhamento e monitoração das distribuidoras para a distribuição de medicamentos.</t>
  </si>
  <si>
    <t>Dispõe sobre o Regulamento Técnico para o gerenciamento de resíduos de serviços de saúde.</t>
  </si>
  <si>
    <t>DOU Nº 144, Seção 1, Pág. 35</t>
  </si>
  <si>
    <t>Dispõe sobre a notificação de drogas ou insumos farmacêuticos com desvios de qualidade comprovados pelas empresas fabricantes de medicamentos, importadoras, fracionadoras, distribuidoras e farmácias.</t>
  </si>
  <si>
    <t>Revoga RDC Nº 58, de 21/06/2000</t>
  </si>
  <si>
    <t>DOU Nº 54, Seção 1, Pág. 82 e 83</t>
  </si>
  <si>
    <t>DOU Nº 109, Seção 1, Pág. 29</t>
  </si>
  <si>
    <t>A importação de Produtos Biológicos em sua embalagem primária e o Produto Biológico Terminado sujeitos ao Regime de Vigilância Sanitária somente poderá ser efetuada pela empresa detentora do registro e legalmente autorizada para importar medicamentos pela Agência Nacional de Vigilância Sanitária.</t>
  </si>
  <si>
    <t>Serviços de Interesse para a Saúde</t>
  </si>
  <si>
    <t>DOU Nº 208, Seção 1, Pág. 167</t>
  </si>
  <si>
    <t>Dispõe sobre a notificação simplificada de medicamentos mediante peticionamento eletrônico.</t>
  </si>
  <si>
    <t xml:space="preserve">
Altera a RDC Nº 132, de 29/05/2003;
Altera a RDC Nº 333, de 19/11/2003</t>
  </si>
  <si>
    <t>Republicado em DOU nº 52, de 16/03/2007
Republicado em DOU Nº 63, de 02/04/2007
Alterado pela IN Nº 3, de 28/04/2009;
Alterado pela RDC Nº 04, de 28/01/2015;
Alterado pela RDC Nº 107, de 05/09/2016</t>
  </si>
  <si>
    <t>DOU Nº 219, Seção 1, Pág. 71</t>
  </si>
  <si>
    <t>Determinar a todos os estabelecimentos que exerçam as atividades de importar, exportar, distribuir, expedir, armazenar, fracionar e embalar insumos farmacêuticos o cumprimento das diretrizes estabelecidas no Regulamento Técnico de Boas Práticas de Distribuição e Fracionamento de Insumos Farmacêuticos, conforme Anexo da presente Resolução.</t>
  </si>
  <si>
    <t>Revoga a RDC Nº 47, de 02/06/2000.
Revoga a RDC Nº 35, de 25/02/2003.</t>
  </si>
  <si>
    <t>Alterado pela RDC Nº 72, de 29/10/2007
Alterado pela RDC Nº 32, de 10/08/2010</t>
  </si>
  <si>
    <t>DOU Nº 249, Seção1, Pág. 616</t>
  </si>
  <si>
    <t>Esta Resolução dispõe sobre o sistema de petição e arrecadação eletrônico da Agência Nacional de Vigilância Sanitária - ANVISA e estabelece normas voltadas para o recolhimento da receita proveniente da arrecadação das Taxas de Fiscalização de Vigilância Sanitária.</t>
  </si>
  <si>
    <t>Revoga a RDC Nº 23, de 06/02/2003;
Revoga a RDC Nº 76, de 10/04/2003;
Revoga a  RDC Nº 275, de 30/09/2003;
Revoga a RES Nº 478, de 23/09/1999;
Revoga a RDC Nº 166, de 01/07/2004.</t>
  </si>
  <si>
    <t>Alterado pela RDC Nº 93, de 31/12/2007; 
Alterado pela RDC Nº 76, de 23/10/2008;
Alterado pela RDC Nº 65, de 21/12/2009;
Alterado pela RDC Nº 17, de 22/03/2012; 
Alterado pela RDC Nº 28, de 03/07/2015;
Alterado pela RDC Nº 198, de 26/12/2017.</t>
  </si>
  <si>
    <t>DOU Nº 62, Seção 1, Pág. 113</t>
  </si>
  <si>
    <t>DISPÕE SOBRE A TERCEIRIZAÇÃO DE ETAPAS DE PRODUÇÃO, DE ANÁLISE DE CONTROLE DE QUALIDADE E DE ARMAZENAMENTO DE MEDICAMENTOS. (Retificado)</t>
  </si>
  <si>
    <t xml:space="preserve">Revoga a PRT Nº59, de 26/04/1996
Revoga a PRT Nº106, de 24/07/1996 </t>
  </si>
  <si>
    <t>Propriedade Intelectual</t>
  </si>
  <si>
    <t>Altera a RDC Nº 222, de 28/12/2006</t>
  </si>
  <si>
    <t>Dispõe sobre Boas Práticas Farmacêuticas para o controle sanitário do funcionamento, da dispensação e da comercialização de produtos e da prestação de serviços farmacêuticos em farmácias e drogarias e dá outras providências.</t>
  </si>
  <si>
    <t>DOU Nº 172, Seção 1, Pág. 31</t>
  </si>
  <si>
    <t>DOU Nº 204, Seção 1, Pág. 61</t>
  </si>
  <si>
    <t xml:space="preserve">DISPÕE SOBRE O FUNCIONAMENTO DE EMPRESAS ESPECIALIZADAS NA PRESTAÇÃO DE SERVIÇO DE CONTROLE DE VETORES E PRAGAS URBANAS E DÁ OUTRAS PROVIDÊNCIAS. </t>
  </si>
  <si>
    <t>Revoga a RDC Nº 18, de 29/02/2000</t>
  </si>
  <si>
    <t>Alterado pela RDC Nº 20, de 12/05/2010</t>
  </si>
  <si>
    <t>DOU Nº 90, Seção 1 Pág. 62</t>
  </si>
  <si>
    <t>DÁ NOVA REDAÇÃO AO DISPOSTO NO ART. 9º, DA RESOLUÇÃO DA DIRETORIA COLEGIADA - RDC Nº 52 DE 22 DE OUTUBRO DE 2009, QUE DISPÕE SOBRE O FUNCIONAMENTO DE EMPRESAS ESPECIALIZADAS NA PRESTAÇÃO DE SERVIÇO DE CONTROLE DE VETORES E PRAGAS URBANAS E DÁ OUTRAS PROVIDÊNCIAS.</t>
  </si>
  <si>
    <t>Altera RDC Nº 52, de 22/10/2009</t>
  </si>
  <si>
    <t>Altera dispositivos do Regulamento Técnico de Boas Práticas de Distribuição e Fracionamento de Insumos Farmacêuticos, aprovado pela RDC nº 204, de 14 de novembro de 2006</t>
  </si>
  <si>
    <t>DOU Nº 57, Seção 1, Pág. 79</t>
  </si>
  <si>
    <t>Dispõe sobre a garantia da qualidade de medicamentos importados e dá outras providências.</t>
  </si>
  <si>
    <t>Revoga a PRT SVS/MS Nº 185, de 08/03/1999</t>
  </si>
  <si>
    <t>DOU Nº 117, Seção 1, Pág. 104</t>
  </si>
  <si>
    <t>Dispõe sobre os procedimentos gerais para utilização dos serviços de protocolo de documentos no âmbito da Anvisa.</t>
  </si>
  <si>
    <t>DOU Nº 61 , Seção 1, Pág. 75.</t>
  </si>
  <si>
    <t>Aprova o Regulamento Técnico de Boas Práticas de Fabricação de Produtos Médicos e Produtos para Diagnóstico de Uso In Vitro e dá outras providências.</t>
  </si>
  <si>
    <t>Revoga PRT Nº 686, de 27/08/1998;
Revoga a RDC Nº 59, de 27/06/2000; 
Revoga a RDC Nº 167, de 02/07/2004</t>
  </si>
  <si>
    <t xml:space="preserve">DOU Nº 93, Seção 1, Pág. 63.    </t>
  </si>
  <si>
    <t xml:space="preserve">ALTERA A RDC Nº 10, DE 21 DE MARÇO DE 2011, QUE DISPÕE SOBRE A GARANTIA DA QUALIDADE DE MEDICAMENTOS IMPORTADOS E DÁ OUTRAS PROVIDÊNCIAS. </t>
  </si>
  <si>
    <t>Altera RDC nº 10, de 21/03/2011</t>
  </si>
  <si>
    <t xml:space="preserve">DOU Nº 157, Seção 1 , Pág. 50 </t>
  </si>
  <si>
    <t xml:space="preserve">Dispõe sobre os procedimentos administrativos para concessão da Certificação de Boas Práticas de Fabricação e da Certificação de Boas Práticas de Distribuição e/ou Armazenagem </t>
  </si>
  <si>
    <t>Revoga 10 RDC</t>
  </si>
  <si>
    <t>Retificado em DOU Nº 59, de 27/03/2014;
Alterado pela RDC N° 15, de 28/03/2014;
Alterado pela RDC N° 179, de 27/09/2017, sendo esta alterada pela RDC Nº 183, de 17/10/2017;
Alterado pela RDC Nº 217, de 20/02/2018.</t>
  </si>
  <si>
    <t>DOU Nº 209, Seção 1 , Pág. 63</t>
  </si>
  <si>
    <t>Aprova o Regulamento Técnico de Boas Práticas de Fabricação para Produtos de Higiene Pessoal, Cosméticos e Perfumes, e dá outras providências.</t>
  </si>
  <si>
    <t>Revoga PRT Nº 348, de 18/08/1997</t>
  </si>
  <si>
    <t>DCT</t>
  </si>
  <si>
    <t xml:space="preserve">Regulamenta as condições para o funcionamento de empresas sujeitas ao licenciamento sanitário, e o registro, controle e monitoramento, no âmbito da vigilância sanitária, dos produtos de que trata a Lei no 6.360, de 23 de setembro de 1976, e dá outras providências. 
</t>
  </si>
  <si>
    <t>Revoga o DCT N° 79.094, de 05/01/1977;
Revoga Decreto nº 3.961, de 10 /10/2001.</t>
  </si>
  <si>
    <t>DOU Nº 63, Seção 1, Pág. 58</t>
  </si>
  <si>
    <t>Dispõe sobre os Critérios para Peticionamento de Autorização de Funcionamento (AFE) e Autorização Especial (AE) de Empresas</t>
  </si>
  <si>
    <t>Retificado em DOU Nº 64, de 03/04/2014;
Retificado em DOU Nº 65, de 04/04/2014;
Alterado pela RDC Nº 40, de 01/08/2014.</t>
  </si>
  <si>
    <t>Dispõe sobre as Boas Práticas de Fabricação de Insumos Farmacêuticos Ativos.</t>
  </si>
  <si>
    <t>DOU Nº 148, Seção 1, Pág. 197</t>
  </si>
  <si>
    <t>Altera a Resolução da Diretoria Colegiada - RDC nº 17, de 16 de abril de 2010, que dispõe sobre as Boas Práticas de Fabricação de medicamentos.</t>
  </si>
  <si>
    <t>DOU Nº 164, Seção 1, Pág. 47</t>
  </si>
  <si>
    <t>Define os requisitos do cadastro de produtos médicos.</t>
  </si>
  <si>
    <t>Altera RDC Nº 185, de 22/10/2001;
Revoga RDC Nº 24, de 21/05/2009;
Revoga a IN Nº 13, de 22/10/2009;
Revoga a IN Nº 02, de 31/05/2011.</t>
  </si>
  <si>
    <t>Retificada em DOU Nº 165, de 28/08/2015;
Alterado pela RDC Nº 95, de 27/07/2016.</t>
  </si>
  <si>
    <t>Altera a Resolução da Diretoria Colegiada - RDC nº 199, de 26 de outubro de 2006, que dispõe sobre os medicamentos de notificação simplificada.</t>
  </si>
  <si>
    <t>Altera a RDC Nº 199, de 26/10/2006
Revoga a IN Nº 03, de 28/04/2009.</t>
  </si>
  <si>
    <t>DOU Nº 250, Seção 1, Pág. 3</t>
  </si>
  <si>
    <t>Altera a Lei nº 11.903, de 14 de janeiro de 2009, para dispor sobre o Sistema Nacional de Controle de Medicamentos.</t>
  </si>
  <si>
    <t>Altera a Lei Nº 11903</t>
  </si>
  <si>
    <t>DOU Nº 250, Seção 1, Pág. 4</t>
  </si>
  <si>
    <t>Altera a Lei no 6.360, de 23 de setembro de 1976, que dispõe sobre a vigilância sanitária a que ficam sujeitos os medicamentos, as drogas, os insumos farmacêuticos e correlatos, cosméticos, saneantes e outros produtos, e dá outras providências, e a Lei no 9.782, de 26 de janeiro de 1999, que define o Sistema Nacional de Vigilância Sanitária, cria a Agência Nacional de Vigilância Sanitária, e dá outras providências, para dar transparência e previsibilidade ao processo de concessão e renovação de registro de medicamento e de alteração pós-registro.</t>
  </si>
  <si>
    <t>Altera a Lei Nº 6360 de 23/09/1973
Altera a Lei Nº 9782, de 26/01/1999</t>
  </si>
  <si>
    <t>DOU Nº 187, Seção 1, Pág. 82</t>
  </si>
  <si>
    <t>Altera a Resolução da Diretoria Colegiada - RDC nº 107, de 06 de setembro de 2016 e dá outras providências.</t>
  </si>
  <si>
    <t>Altera a RDC nº 107, de 06/09/2016
Revoga a RDC nº 132, de 09/12/2016</t>
  </si>
  <si>
    <t>DOU Nº 248, Seção 1, Pág. 59</t>
  </si>
  <si>
    <t>Altera a Resolução da Diretoria Colegiada - RDC nº. 222, de 28 de dezembro de 2006, que dispõe sobre os procedimentos de petição e arrecadação eletrônica no âmbito da Agência Nacional de Vigilância Sanitária - ANVISA.</t>
  </si>
  <si>
    <t>DOU Nº 16, Seção 1, Pág. 20</t>
  </si>
  <si>
    <t>Dispõe sobre o prazo de validade do registro de dispositivos médicos.</t>
  </si>
  <si>
    <t>Altera a RDC Nº 185, de 22/10/2001</t>
  </si>
  <si>
    <t>Orientações para Preenchimento da Planilha COMPLETA</t>
  </si>
  <si>
    <r>
      <rPr>
        <b/>
        <sz val="14"/>
        <color rgb="FFFF0000"/>
        <rFont val="Calibri"/>
        <family val="2"/>
        <scheme val="minor"/>
      </rPr>
      <t>1-</t>
    </r>
    <r>
      <rPr>
        <sz val="11"/>
        <color theme="1"/>
        <rFont val="Calibri"/>
        <family val="2"/>
        <scheme val="minor"/>
      </rPr>
      <t xml:space="preserve"> Siglas dos atos normativos e suas definições:</t>
    </r>
  </si>
  <si>
    <t>a)RE = Resolução Específica=</t>
  </si>
  <si>
    <t>b)RES = Resolução =</t>
  </si>
  <si>
    <t>c)RDC = Resolução da Diretoria Colegiada =</t>
  </si>
  <si>
    <t>d)PRT = Portaria =</t>
  </si>
  <si>
    <t>e)POC = Portaria Conjunta =</t>
  </si>
  <si>
    <t>f)IN = Instrução Normativa =</t>
  </si>
  <si>
    <t>g)INC = Instrução Normativa Conjunta =</t>
  </si>
  <si>
    <r>
      <rPr>
        <b/>
        <sz val="14"/>
        <color rgb="FFFF0000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Tudo que diz respeito à</t>
    </r>
    <r>
      <rPr>
        <b/>
        <sz val="11"/>
        <color theme="1"/>
        <rFont val="Calibri"/>
        <family val="2"/>
        <scheme val="minor"/>
      </rPr>
      <t xml:space="preserve"> DATA</t>
    </r>
    <r>
      <rPr>
        <sz val="11"/>
        <color theme="1"/>
        <rFont val="Calibri"/>
        <family val="2"/>
        <scheme val="minor"/>
      </rPr>
      <t xml:space="preserve"> deverá ser preenchido no seguinte formato:</t>
    </r>
  </si>
  <si>
    <t>dd/mm/aaaa</t>
  </si>
  <si>
    <r>
      <rPr>
        <b/>
        <sz val="12"/>
        <color rgb="FFFF0000"/>
        <rFont val="Calibri"/>
        <family val="2"/>
        <scheme val="minor"/>
      </rPr>
      <t>OBS =</t>
    </r>
    <r>
      <rPr>
        <sz val="11"/>
        <color theme="1"/>
        <rFont val="Calibri"/>
        <family val="2"/>
        <scheme val="minor"/>
      </rPr>
      <t xml:space="preserve"> A coluna "M" pede a data de publicação do ato responsável pela primeira alteração na norma em questão. Neste caso, como o objetivo é avaliar a estabilidade regulatória, deve-se DESCONSIDERAR datas de retificações e republicações.
</t>
    </r>
  </si>
  <si>
    <r>
      <rPr>
        <b/>
        <sz val="14"/>
        <color rgb="FFFF0000"/>
        <rFont val="Calibri"/>
        <family val="2"/>
        <scheme val="minor"/>
      </rPr>
      <t>3-</t>
    </r>
    <r>
      <rPr>
        <sz val="11"/>
        <color theme="1"/>
        <rFont val="Calibri"/>
        <family val="2"/>
        <scheme val="minor"/>
      </rPr>
      <t xml:space="preserve"> A coluna "F" que corresponde a </t>
    </r>
    <r>
      <rPr>
        <b/>
        <sz val="11"/>
        <color theme="1"/>
        <rFont val="Calibri"/>
        <family val="2"/>
        <scheme val="minor"/>
      </rPr>
      <t>Dados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de Publicação no DOU </t>
    </r>
    <r>
      <rPr>
        <sz val="11"/>
        <color theme="1"/>
        <rFont val="Calibri"/>
        <family val="2"/>
        <scheme val="minor"/>
      </rPr>
      <t xml:space="preserve">deve ser preenchida no seguinte formato: </t>
    </r>
  </si>
  <si>
    <t>DOU Nº XX, Seção X, Pag. X</t>
  </si>
  <si>
    <r>
      <rPr>
        <b/>
        <sz val="11"/>
        <color rgb="FFFF0000"/>
        <rFont val="Calibri"/>
        <family val="2"/>
        <scheme val="minor"/>
      </rPr>
      <t>OBS=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Mesmo que a norma tenha sofrido Retificação/Republicação usar-se-á a data de sua 1ª publicação</t>
    </r>
  </si>
  <si>
    <r>
      <rPr>
        <b/>
        <sz val="14"/>
        <color rgb="FFFF0000"/>
        <rFont val="Calibri"/>
        <family val="2"/>
        <scheme val="minor"/>
      </rPr>
      <t>4-</t>
    </r>
    <r>
      <rPr>
        <sz val="11"/>
        <color theme="1"/>
        <rFont val="Calibri"/>
        <family val="2"/>
        <scheme val="minor"/>
      </rPr>
      <t>Assunto/Ementa</t>
    </r>
  </si>
  <si>
    <r>
      <t xml:space="preserve">Breve referência que se faz a respeito do conteúdo de uma lei, logo abaixo da data de sua assinatura no texto
</t>
    </r>
    <r>
      <rPr>
        <b/>
        <sz val="11"/>
        <color rgb="FFFF0000"/>
        <rFont val="Calibri"/>
        <family val="2"/>
        <scheme val="minor"/>
      </rPr>
      <t>OBS =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Quando não houver ementa, verificar assunto no Art. 1º.</t>
    </r>
  </si>
  <si>
    <r>
      <rPr>
        <b/>
        <sz val="14"/>
        <color rgb="FFFF0000"/>
        <rFont val="Calibri"/>
        <family val="2"/>
        <scheme val="minor"/>
      </rPr>
      <t>5-</t>
    </r>
    <r>
      <rPr>
        <sz val="11"/>
        <color theme="1"/>
        <rFont val="Calibri"/>
        <family val="2"/>
        <scheme val="minor"/>
      </rPr>
      <t xml:space="preserve"> Natureza da Norma:</t>
    </r>
  </si>
  <si>
    <r>
      <rPr>
        <b/>
        <sz val="11"/>
        <color theme="1"/>
        <rFont val="Calibri"/>
        <family val="2"/>
        <scheme val="minor"/>
      </rPr>
      <t>a)</t>
    </r>
    <r>
      <rPr>
        <b/>
        <u/>
        <sz val="11"/>
        <color theme="1"/>
        <rFont val="Calibri"/>
        <family val="2"/>
        <scheme val="minor"/>
      </rPr>
      <t xml:space="preserve">Nova Norma: </t>
    </r>
  </si>
  <si>
    <t xml:space="preserve">Norma que trata inicialmente de um tema e não é oriunda de nenhuma Norma revogada ou alterada
</t>
  </si>
  <si>
    <r>
      <rPr>
        <b/>
        <sz val="11"/>
        <color rgb="FFFF0000"/>
        <rFont val="Calibri"/>
        <family val="2"/>
        <scheme val="minor"/>
      </rPr>
      <t>OBS=</t>
    </r>
    <r>
      <rPr>
        <sz val="11"/>
        <rFont val="Calibri"/>
        <family val="2"/>
        <scheme val="minor"/>
      </rPr>
      <t xml:space="preserve"> Existem casos específicos (Ex: Farmacopéia, Vacinas ) em que ocorrem publicações referentes a um mesmo assunto, mas que uma não altera a outra. Ex: Novo lote de Substâncias Químicas de Referência e Composição de Vacinas Influenza. Esses casos são considerados como </t>
    </r>
    <r>
      <rPr>
        <b/>
        <sz val="11"/>
        <rFont val="Calibri"/>
        <family val="2"/>
        <scheme val="minor"/>
      </rPr>
      <t xml:space="preserve">Nova Norma.
</t>
    </r>
    <r>
      <rPr>
        <sz val="11"/>
        <rFont val="Calibri"/>
        <family val="2"/>
        <scheme val="minor"/>
      </rPr>
      <t>Para casos de normas que complementam outra, classificá-la como nova norma e no campo de observações registrar que complementa uma norma.</t>
    </r>
  </si>
  <si>
    <r>
      <rPr>
        <b/>
        <sz val="11"/>
        <color theme="1"/>
        <rFont val="Calibri"/>
        <family val="2"/>
        <scheme val="minor"/>
      </rPr>
      <t>b)</t>
    </r>
    <r>
      <rPr>
        <b/>
        <u/>
        <sz val="11"/>
        <color theme="1"/>
        <rFont val="Calibri"/>
        <family val="2"/>
        <scheme val="minor"/>
      </rPr>
      <t>Revisão de norma:</t>
    </r>
  </si>
  <si>
    <r>
      <t xml:space="preserve">Considera-se revisão de norma quando o ato </t>
    </r>
    <r>
      <rPr>
        <b/>
        <sz val="11"/>
        <color theme="1"/>
        <rFont val="Calibri"/>
        <family val="2"/>
        <scheme val="minor"/>
      </rPr>
      <t>altera ou revoga</t>
    </r>
    <r>
      <rPr>
        <sz val="11"/>
        <color theme="1"/>
        <rFont val="Calibri"/>
        <family val="2"/>
        <scheme val="minor"/>
      </rPr>
      <t xml:space="preserve"> um outro ato normativo.</t>
    </r>
  </si>
  <si>
    <t>c)Atualização Periódica:</t>
  </si>
  <si>
    <t>Situação que surgiu para casos específicos que envolvem atualizações de listas(DCB, SQR e Port. 344/1998, Lista de Antimicrobianos).</t>
  </si>
  <si>
    <r>
      <rPr>
        <b/>
        <sz val="14"/>
        <color rgb="FFFF0000"/>
        <rFont val="Calibri"/>
        <family val="2"/>
        <scheme val="minor"/>
      </rPr>
      <t>6-</t>
    </r>
    <r>
      <rPr>
        <sz val="11"/>
        <color theme="1"/>
        <rFont val="Calibri"/>
        <family val="2"/>
        <scheme val="minor"/>
      </rPr>
      <t xml:space="preserve"> Na coluna "Normas Revisadas/Alteradas" informar o tipo de modificação( alteração ou revogação), o tipo de ato(SIGLA), o nº do ato e sua data de assinatura. </t>
    </r>
  </si>
  <si>
    <t>Ex: Altera a RDC Nº 20, de 12/05/2010</t>
  </si>
  <si>
    <t xml:space="preserve">       Revoga a PRT Nº 111, de 05/09/1999</t>
  </si>
  <si>
    <r>
      <rPr>
        <b/>
        <sz val="11"/>
        <color rgb="FFFF0000"/>
        <rFont val="Calibri"/>
        <family val="2"/>
        <scheme val="minor"/>
      </rPr>
      <t>OBS 1 =</t>
    </r>
    <r>
      <rPr>
        <sz val="11"/>
        <color theme="1"/>
        <rFont val="Calibri"/>
        <family val="2"/>
        <scheme val="minor"/>
      </rPr>
      <t xml:space="preserve"> Para fins desta planilha, considera-se </t>
    </r>
    <r>
      <rPr>
        <b/>
        <sz val="11"/>
        <color theme="1"/>
        <rFont val="Calibri"/>
        <family val="2"/>
        <scheme val="minor"/>
      </rPr>
      <t>Revogação Parcial = Alteração</t>
    </r>
  </si>
  <si>
    <r>
      <rPr>
        <b/>
        <sz val="11"/>
        <color rgb="FFFF0000"/>
        <rFont val="Calibri"/>
        <family val="2"/>
        <scheme val="minor"/>
      </rPr>
      <t>OBS 2 =</t>
    </r>
    <r>
      <rPr>
        <sz val="11"/>
        <color theme="1"/>
        <rFont val="Calibri"/>
        <family val="2"/>
        <scheme val="minor"/>
      </rPr>
      <t xml:space="preserve"> Para casos de Nova Norma, preencher a célula com "</t>
    </r>
    <r>
      <rPr>
        <b/>
        <sz val="11"/>
        <color theme="1"/>
        <rFont val="Calibri"/>
        <family val="2"/>
        <scheme val="minor"/>
      </rPr>
      <t>N/A</t>
    </r>
    <r>
      <rPr>
        <sz val="11"/>
        <color theme="1"/>
        <rFont val="Calibri"/>
        <family val="2"/>
        <scheme val="minor"/>
      </rPr>
      <t xml:space="preserve">"= Não se aplica.
                Para casos com </t>
    </r>
    <r>
      <rPr>
        <b/>
        <sz val="11"/>
        <color theme="1"/>
        <rFont val="Calibri"/>
        <family val="2"/>
        <scheme val="minor"/>
      </rPr>
      <t xml:space="preserve">mais de 3 alterações/revogações: </t>
    </r>
    <r>
      <rPr>
        <sz val="11"/>
        <color theme="1"/>
        <rFont val="Calibri"/>
        <family val="2"/>
        <scheme val="minor"/>
      </rPr>
      <t xml:space="preserve"> inserir na célula o tipo de modificação seguida do quantitativo numérico. 
                              Ex: Altera 10 RDC
                                     Revoga 5 RDC
E, além disso, </t>
    </r>
    <r>
      <rPr>
        <u/>
        <sz val="11"/>
        <color rgb="FF00B050"/>
        <rFont val="Calibri"/>
        <family val="2"/>
        <scheme val="minor"/>
      </rPr>
      <t>inserir comentário na célula</t>
    </r>
    <r>
      <rPr>
        <b/>
        <sz val="14"/>
        <color rgb="FF00B05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e nele registrar os atos referentes ao quantitativo informado. Esse registro deverá ser feito no formato descrito no item 6.
         </t>
    </r>
    <r>
      <rPr>
        <b/>
        <sz val="12"/>
        <color rgb="FF00B050"/>
        <rFont val="Calibri"/>
        <family val="2"/>
        <scheme val="minor"/>
      </rPr>
      <t xml:space="preserve"> *</t>
    </r>
    <r>
      <rPr>
        <sz val="11"/>
        <color theme="1"/>
        <rFont val="Calibri"/>
        <family val="2"/>
        <scheme val="minor"/>
      </rPr>
      <t>Para inserir comentário: clicar com o botão direito do mouse/inserir comentário.</t>
    </r>
  </si>
  <si>
    <r>
      <rPr>
        <b/>
        <sz val="14"/>
        <color rgb="FFFF0000"/>
        <rFont val="Calibri"/>
        <family val="2"/>
        <scheme val="minor"/>
      </rPr>
      <t>7-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Na Coluna "L" registrar a data da primeira alteração, </t>
    </r>
    <r>
      <rPr>
        <b/>
        <sz val="11"/>
        <color theme="1"/>
        <rFont val="Calibri"/>
        <family val="2"/>
        <scheme val="minor"/>
      </rPr>
      <t>com exceção de Republicação/Retificação</t>
    </r>
    <r>
      <rPr>
        <sz val="11"/>
        <color theme="1"/>
        <rFont val="Calibri"/>
        <family val="2"/>
        <scheme val="minor"/>
      </rPr>
      <t>, mesmo que a Norma tenha sido revogada posteriormente. O objetivo é depois ter como identificar o período que uma Norma ficou vigente até a sua primeira alteração (modificação) e assim sinalizar a estabilidade regulatória.</t>
    </r>
  </si>
  <si>
    <r>
      <rPr>
        <b/>
        <sz val="14"/>
        <color rgb="FFFF0000"/>
        <rFont val="Calibri"/>
        <family val="2"/>
        <scheme val="minor"/>
      </rPr>
      <t>8-</t>
    </r>
    <r>
      <rPr>
        <sz val="11"/>
        <color theme="1"/>
        <rFont val="Calibri"/>
        <family val="2"/>
        <scheme val="minor"/>
      </rPr>
      <t xml:space="preserve"> Foram definidos para esta planilha </t>
    </r>
    <r>
      <rPr>
        <b/>
        <sz val="11"/>
        <color theme="1"/>
        <rFont val="Calibri"/>
        <family val="2"/>
        <scheme val="minor"/>
      </rPr>
      <t>3(três) situações/status:</t>
    </r>
  </si>
  <si>
    <r>
      <rPr>
        <b/>
        <sz val="11"/>
        <color theme="1"/>
        <rFont val="Calibri"/>
        <family val="2"/>
        <scheme val="minor"/>
      </rPr>
      <t>a)Vigente -</t>
    </r>
    <r>
      <rPr>
        <sz val="11"/>
        <color theme="1"/>
        <rFont val="Calibri"/>
        <family val="2"/>
        <scheme val="minor"/>
      </rPr>
      <t xml:space="preserve"> quando ela exerce seus efeitos no âmbito jurídico</t>
    </r>
  </si>
  <si>
    <r>
      <rPr>
        <b/>
        <sz val="11"/>
        <color theme="1"/>
        <rFont val="Calibri"/>
        <family val="2"/>
        <scheme val="minor"/>
      </rPr>
      <t xml:space="preserve">b)Vigente e alterado - </t>
    </r>
    <r>
      <rPr>
        <sz val="11"/>
        <color theme="1"/>
        <rFont val="Calibri"/>
        <family val="2"/>
        <scheme val="minor"/>
      </rPr>
      <t>quando o ato sofreu alterações (nova redação, inclusão ou exclusão) mas continua exercendo seus efeito no âmbito Jurídico</t>
    </r>
  </si>
  <si>
    <r>
      <rPr>
        <b/>
        <sz val="11"/>
        <color theme="1"/>
        <rFont val="Calibri"/>
        <family val="2"/>
        <scheme val="minor"/>
      </rPr>
      <t>c)Revogado -</t>
    </r>
    <r>
      <rPr>
        <sz val="11"/>
        <color theme="1"/>
        <rFont val="Calibri"/>
        <family val="2"/>
        <scheme val="minor"/>
      </rPr>
      <t xml:space="preserve"> Quando o ato é substituído por outro e perde seus efeitos no âmbito jurídico</t>
    </r>
  </si>
  <si>
    <r>
      <rPr>
        <b/>
        <sz val="14"/>
        <color rgb="FFFF0000"/>
        <rFont val="Calibri"/>
        <family val="2"/>
        <scheme val="minor"/>
      </rPr>
      <t>9-</t>
    </r>
    <r>
      <rPr>
        <sz val="11"/>
        <color theme="1"/>
        <rFont val="Calibri"/>
        <family val="2"/>
        <scheme val="minor"/>
      </rPr>
      <t xml:space="preserve"> A coluna "Normas Revogadoras/Alteradoras" traz informações dos atos responsáveis pelo status do ato da linha em questão. Assim:</t>
    </r>
  </si>
  <si>
    <r>
      <t>a)Para Status Vigente preencher com</t>
    </r>
    <r>
      <rPr>
        <b/>
        <sz val="11"/>
        <color theme="1"/>
        <rFont val="Calibri"/>
        <family val="2"/>
        <scheme val="minor"/>
      </rPr>
      <t xml:space="preserve"> N/A</t>
    </r>
  </si>
  <si>
    <t>b)Para Status Vigente e alterado preencher de acordo com orientações do item 6</t>
  </si>
  <si>
    <t xml:space="preserve">                      c)Para Status Revogado preencher de acordo com orientações do item 6
</t>
  </si>
  <si>
    <r>
      <rPr>
        <b/>
        <sz val="12"/>
        <color rgb="FFFF0000"/>
        <rFont val="Calibri"/>
        <family val="2"/>
        <scheme val="minor"/>
      </rPr>
      <t>OBS =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Casos de Republicação/Retificação devem ser preenchidos  no seguinte formato: </t>
    </r>
    <r>
      <rPr>
        <b/>
        <sz val="11"/>
        <color theme="1"/>
        <rFont val="Calibri"/>
        <family val="2"/>
        <scheme val="minor"/>
      </rPr>
      <t>Republicada/Retificada em DOU Nº XX, de dd/mm/aaaa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</si>
  <si>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rgb="FFFF0000"/>
        <rFont val="Calibri"/>
        <family val="2"/>
        <scheme val="minor"/>
      </rPr>
      <t>10-</t>
    </r>
    <r>
      <rPr>
        <sz val="11"/>
        <color theme="1"/>
        <rFont val="Calibri"/>
        <family val="2"/>
        <scheme val="minor"/>
      </rPr>
      <t xml:space="preserve"> Na coluna Superintendência, selecione a Superintendência relacionada ao assunto do ato normativo em questão.
</t>
    </r>
    <r>
      <rPr>
        <b/>
        <sz val="12"/>
        <color rgb="FFFF0000"/>
        <rFont val="Calibri"/>
        <family val="2"/>
        <scheme val="minor"/>
      </rPr>
      <t>OBS =</t>
    </r>
    <r>
      <rPr>
        <sz val="11"/>
        <color theme="1"/>
        <rFont val="Calibri"/>
        <family val="2"/>
        <scheme val="minor"/>
      </rPr>
      <t xml:space="preserve"> Havendo relação com mais de uma Superintendência, selecionar uma única e no campo de observação descrever: </t>
    </r>
    <r>
      <rPr>
        <b/>
        <sz val="11"/>
        <color theme="1"/>
        <rFont val="Calibri"/>
        <family val="2"/>
        <scheme val="minor"/>
      </rPr>
      <t>Relação com a S....</t>
    </r>
  </si>
  <si>
    <r>
      <rPr>
        <b/>
        <sz val="14"/>
        <color rgb="FFFF0000"/>
        <rFont val="Calibri"/>
        <family val="2"/>
        <scheme val="minor"/>
      </rPr>
      <t>11-</t>
    </r>
    <r>
      <rPr>
        <sz val="11"/>
        <color theme="1"/>
        <rFont val="Calibri"/>
        <family val="2"/>
        <scheme val="minor"/>
      </rPr>
      <t xml:space="preserve"> Na coluna Macrotema, selecione o Macrotema no qual o ato normativo se classifica.
</t>
    </r>
    <r>
      <rPr>
        <b/>
        <sz val="12"/>
        <color rgb="FFFF0000"/>
        <rFont val="Calibri"/>
        <family val="2"/>
        <scheme val="minor"/>
      </rPr>
      <t>OBS =</t>
    </r>
    <r>
      <rPr>
        <sz val="11"/>
        <color theme="1"/>
        <rFont val="Calibri"/>
        <family val="2"/>
        <scheme val="minor"/>
      </rPr>
      <t xml:space="preserve"> Casos de atos normativos que: são direcionados a um público específico ou tratam de autorização de afastamento do país ou tratam de prorrogação de prazo para CP devem ser classificados como </t>
    </r>
    <r>
      <rPr>
        <b/>
        <sz val="11"/>
        <color theme="1"/>
        <rFont val="Calibri"/>
        <family val="2"/>
        <scheme val="minor"/>
      </rPr>
      <t>Não Normativos(NN).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</si>
  <si>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 xml:space="preserve">12- </t>
    </r>
    <r>
      <rPr>
        <sz val="11"/>
        <color theme="1"/>
        <rFont val="Calibri"/>
        <family val="2"/>
        <scheme val="minor"/>
      </rPr>
      <t xml:space="preserve">Na coluna Macrotema Relacionado, digite o macrotema.Quando existir mais de um, colocar um abaixo do outro utilizando </t>
    </r>
    <r>
      <rPr>
        <b/>
        <sz val="11"/>
        <color theme="1"/>
        <rFont val="Calibri"/>
        <family val="2"/>
        <scheme val="minor"/>
      </rPr>
      <t xml:space="preserve">ALT+ENTER
</t>
    </r>
  </si>
  <si>
    <r>
      <rPr>
        <b/>
        <sz val="14"/>
        <color rgb="FFFF0000"/>
        <rFont val="Calibri"/>
        <family val="2"/>
        <scheme val="minor"/>
      </rPr>
      <t>13 -</t>
    </r>
    <r>
      <rPr>
        <sz val="11"/>
        <color theme="1"/>
        <rFont val="Calibri"/>
        <family val="2"/>
        <scheme val="minor"/>
      </rPr>
      <t xml:space="preserve"> Atos normativos revogados ou alterados por atos de 1999 até os dias atuais, que não constarem na planilha, devem ser inseridos em uma linha e ter suas informações complementares alimentadas.</t>
    </r>
  </si>
  <si>
    <t>Quantitativo de compilação</t>
  </si>
  <si>
    <t>Macrotema</t>
  </si>
  <si>
    <t>Total</t>
  </si>
  <si>
    <t>Passíveis de compilação</t>
  </si>
  <si>
    <t>A compilar</t>
  </si>
  <si>
    <t>Métrica diária (estimativa)</t>
  </si>
  <si>
    <t>Anvisa</t>
  </si>
  <si>
    <t>168comp anvisa</t>
  </si>
  <si>
    <t>Dispõe sobre a vigilância sanitária a que ficam sujeitos os medicamentos, as drogas, os insumos farmacêuticos e correlatos, cosméticos, saneantes e outros produtos.</t>
  </si>
  <si>
    <t>Alterada pela Lei 13.411 de 28/12/2016</t>
  </si>
  <si>
    <t>Publicado no D.O.U. de 24/09/1976</t>
  </si>
  <si>
    <t>Altera a Lei nº 9.782 de 26/01/1999</t>
  </si>
  <si>
    <t>Cria o Conselho Federal e os Conselhos Regionais de Farmácia, e dá outras providências.</t>
  </si>
  <si>
    <t>DOU de 21.11.1960</t>
  </si>
  <si>
    <t>Publicado no D.O.U. de 09.04.1981</t>
  </si>
  <si>
    <t>Estabelece normas para execução da Lei nº 3.820, de 11 de novembro de 1960, sobre o exercício da profissão de farmacêutico, e dá outras providências</t>
  </si>
  <si>
    <t>DOU de 19.12.1973 e retificado em  21.12.1973</t>
  </si>
  <si>
    <t>Dispõe sobre o Controle Sanitário do Comércio de Drogas, Medicamentos, Insumos Farmacêuticos e Correlatos, e dá outras Providências.</t>
  </si>
  <si>
    <t>publicado no D.O.U. de 11.06.1974 e retificado em 21.06.1974</t>
  </si>
  <si>
    <t>Regulamenta a Lei número 5.991, de 17 de dezembro de 1973, que dispõe sobre o controle sanitário do comércio de drogas, medicamentos, insumos farmacêuticos e correlatos.</t>
  </si>
  <si>
    <t xml:space="preserve"> Publicado no DOU de 07.07.2009</t>
  </si>
  <si>
    <t>Publicado no DOU de 15.01.2009</t>
  </si>
  <si>
    <t>Dispõe sobre o rastreamento da produção e do consumo de medicamentos por meio de tecnologia de captura, armazenamento e transmissão eletrônica de dados.</t>
  </si>
  <si>
    <t>Alterada pela Lei 13.410 de 28/12/2016</t>
  </si>
  <si>
    <t>Publicado no DOU de 24.08.1977</t>
  </si>
  <si>
    <t>Configura infrações à legislação sanitária federal, estabelece as sanções respectivas, e dá outras providências.</t>
  </si>
  <si>
    <t>Regulamenta o art. 37, inciso XXI, da Constituição Federal, institui normas para licitações e contratos da Administração Pública e dá outras providências.</t>
  </si>
  <si>
    <t xml:space="preserve">Alterada pela  Lei 12.598 de 21/03/2012  e
 Lei 13.243 de 11/01/2016 </t>
  </si>
  <si>
    <t>Publicado no DOU em 15/05/1998</t>
  </si>
  <si>
    <t>Publicado no DOU de 22/06/1993, republicado em 06/07/1994 e retificado em  06/07/1994</t>
  </si>
  <si>
    <t>Aprova o Regulamento Técnico sobre substâncias e medicamentos sujeitos a controle especial.</t>
  </si>
  <si>
    <t>Alterado pela RDC 192, de 11/12/2017</t>
  </si>
  <si>
    <t>Publicado no DOU em 01/06/1998</t>
  </si>
  <si>
    <t>ESTABELECE PROCEDIMENTOS A SEREM OBSERVADOS PELAS EMPRESAS PRODUTORAS, IMPORTADORAS, DISTRIBUIDORAS E DO COMERCIO FARMACÊUTICO, OBJETIVANDO A COMPROVAÇÃO, EM CARÁTER DE URGÊNCIA, DA IDENTIDADE E QUALIDADE DE MEDICAMENTO, OBJETO DE DENUNCIA SOBRE POSSÍVEL FALSIFICAÇÃO, ADULTERAÇÃO E FRAUDE.</t>
  </si>
  <si>
    <t>DO. n- 194-E, de 9-10-98, Seção 1, págs. 36 a 38.</t>
  </si>
  <si>
    <t>Os medicamentos registrados, comercializados ou não no País terão que ser cadastrados no Ministério da Saúde sob pena de terem seu registro cassado.</t>
  </si>
  <si>
    <t>Republicada por ter saído com incorreção, do original, no D.O. nº 24-E, de 4/2/99,
Seção 1, pág. 9.</t>
  </si>
  <si>
    <t>Institui o Sistema de Controle e Fiscalização em toda a cadeia dos produtos farmacêuticos.</t>
  </si>
  <si>
    <t xml:space="preserve"> 31/12/1998</t>
  </si>
  <si>
    <t xml:space="preserve"> Publicado no DOU em 13/05/1999</t>
  </si>
  <si>
    <t xml:space="preserve"> 
APROVA O MODELO DE FORMULARIO PARA CADASTRAMENTO DE EMPRESAS DISTRIBUIDORAS DE MEDICAMENTOS, QUE ESTEJAM EM SITUAÇÃO, ESPECIAL, CONFORME ANEXO DESTA RESOLUÇÃO. (EMENTA ELABORADA PELA CDI/MS).</t>
  </si>
  <si>
    <t>Atividade Principal</t>
  </si>
  <si>
    <t>Âmbito Farmacêutico</t>
  </si>
  <si>
    <t>Tramites Regulatórios para licenciamento de empresas</t>
  </si>
  <si>
    <t>Armazenamento, Distribuição, Transporte</t>
  </si>
  <si>
    <t>Licitações e Contratos</t>
  </si>
  <si>
    <t>Alterada pela portaria 3.765  de 22/10/1998</t>
  </si>
  <si>
    <t>Distribuição</t>
  </si>
  <si>
    <t>Registro</t>
  </si>
  <si>
    <t>Armazenamento,Distribuição, Recolhimento, Devolução</t>
  </si>
  <si>
    <t>Transporte</t>
  </si>
  <si>
    <t>Armazenamento</t>
  </si>
  <si>
    <t>Gerenciamento de Resíduos</t>
  </si>
  <si>
    <t>Transporte, Autorização de funcionamento</t>
  </si>
  <si>
    <t>Terceirização de armazenagem</t>
  </si>
  <si>
    <t>Armazenamento, Terceirização de Armazenagem, Distribuição,Transporte</t>
  </si>
  <si>
    <t>Autorização Funcionamento</t>
  </si>
  <si>
    <t>-</t>
  </si>
  <si>
    <t xml:space="preserve">Lista de legislações aplicáveis a Cadeia Logística Farmacêutica
</t>
  </si>
  <si>
    <t xml:space="preserve">Importação </t>
  </si>
  <si>
    <t> 06/11/2008</t>
  </si>
  <si>
    <t>DOU Nº 216, Seção 1, Pág. 36</t>
  </si>
  <si>
    <t>Alterada pela RDC nº 208 de 05/01/2018</t>
  </si>
  <si>
    <t>Dispõe sobre a simplificação de procedimentos para a importação de bens e produtos sujeitos à Vigilância Sanitária.</t>
  </si>
  <si>
    <t>DOU Nº 245, Seção 1, Pág. 147 a 158</t>
  </si>
  <si>
    <t>Alterado por- RDC nº 350 de 28/12/2005
Revoga o(a)  RDC nº 15 de
 12/01/2001
Alterado por RDC nº 6 de
 20/02/2008</t>
  </si>
  <si>
    <t>DOU Nº165 , Seção 1, Pág. 98</t>
  </si>
  <si>
    <t>Importação e Transporte</t>
  </si>
  <si>
    <t>Importação e Armazenamento</t>
  </si>
  <si>
    <t>Importação, Armazenamento, Distribuição, Transporte</t>
  </si>
  <si>
    <t>Importação, Armazenamento,Distribuição,
Transporte, Autorização de funcionamento</t>
  </si>
  <si>
    <t>Importação, Armazenamento, Distribuição, Transporte, Autorização de funcionamento e Devolução</t>
  </si>
  <si>
    <t>Importação, Armazenamento, Distribuição,Transporte, Licença Funcionamento, Autorização de funcionamento</t>
  </si>
  <si>
    <t>Importação, Armazenamento,Distribuição, Transportes, Autorização funcionamento, Recolhimento, Devolução</t>
  </si>
  <si>
    <t xml:space="preserve"> DISPÕE SOBRE O REGULAMENTO TÉCNICO QUE VISA À PROMOÇÃO DA SAÚDE NOS PORTOS DE CONTROLE SANITÁRIO INSTALADOS EM TERRITÓRIO NACIONAL, E EMBARCAÇÕES QUE POR ELES TRANSITEM.</t>
  </si>
  <si>
    <t xml:space="preserve">DOU Nº 249 , Seção 1, Pág.40 </t>
  </si>
  <si>
    <t>Alterado por- RDC nº 8 de 25/02/2010
Alterado por  RDC nº 10 de 09/02/2012
Alterado por  RDC nº 91 de 30/06/2016
Alterado por  RDC nº 125 de 30/11/2016</t>
  </si>
  <si>
    <t>Importação</t>
  </si>
  <si>
    <t>Importação, Autorização Funcionamento</t>
  </si>
  <si>
    <t>Altera a RDC nº 204 de 14/11/2006</t>
  </si>
  <si>
    <t>Ficam estabelecidos, por meio do presente regulamento, os requisitos mínimos relativos à obrigatoriedade, por parte das empresas detentoras de registros (fabricantes ou importadores), de comunicação às autoridades sanitárias competentes e aos consumidores e de implementação da ação de recolhimento de medicamentos, em hipótese de indícios suficientes ou comprovação de desvio de qualidade que representem risco, agravo ou conseqüência à saúde, bem como para o recolhimento de medicamentos por ocasião de cancelamento de registro relacionado à segurança e eficácia.</t>
  </si>
  <si>
    <t>Armazenamento, Recolhimento,</t>
  </si>
  <si>
    <t>DOU Nº 238, Seção 1 , Pág. 43</t>
  </si>
  <si>
    <t>Revoga a RDC nº 249 de 13/09/2005
Revoga a  RDC nº 57 de 16/11/2012
Revoga  RDC nº 14 de 14/03/2013</t>
  </si>
  <si>
    <t>DISPÕE SOBRE AS BOAS PRÁTICAS DE FABRICAÇÃO DE MEDICAMENTOS.</t>
  </si>
  <si>
    <t>DOU Nº 73 , Seção 1, Pág.94</t>
  </si>
  <si>
    <t>Altera a RDC 17 DE 16/04/2010</t>
  </si>
  <si>
    <t>DOU Nº 216, Seção 1, Pág. 37</t>
  </si>
  <si>
    <t>Distribuição, Transporte, Autorização de Funcionamento</t>
  </si>
  <si>
    <t>Revoga a Resolução - RES nº 328 de 22/07/1999
Revoga a  RDC nº 149 de 11/06/2003
Revoga a RDC nº 159 de 20/06/2003
Revoga a RDC nº 173 de 08/07/2003
Revoga a RDC nº 123 de 12/05/2005
Alterado a  RDC nº 41 de 26/07/2012</t>
  </si>
  <si>
    <t>DOU Nº 61 , Seção 1, Pág. 79.</t>
  </si>
  <si>
    <t xml:space="preserve">DISPÕE SOBRE OS CRITERIOS PARA PETICIONAMENTO DE AUTORIZAÇÃO DE FUNCIONAMENTO (AFE) E DE AUTORIZAÇÃO ESPECIAL (AE) DE FARMACIAS E DROGARIAS. </t>
  </si>
  <si>
    <t>Revoga a RDC nº 1 de 13/01/2010
Revoga a IN nº 2 de 13/01/2010
Revoga a RDC nº 1 de 04/01/2012</t>
  </si>
  <si>
    <t>Armazenagem, Distribuição, transporte, Recolhimento, Devolução</t>
  </si>
  <si>
    <t>Revoga  - RDC nº 210 de 04/08/2003
Alterado pela  - RDC nº 33 de 04/08/2015</t>
  </si>
  <si>
    <t>Revoga  RDC nº 124 de 13/05/2004
Revoga RDC nº 314 de 09/12/2004
Revoga RDC nº 316 de 17/12/2004
Alterado  RDC nº 50 de 06/11/2013</t>
  </si>
  <si>
    <t>Importação, Armazenamento, Distribuição, Transporte, Autorização de funcionamento</t>
  </si>
  <si>
    <t xml:space="preserve">Altera 01 IN e 03 PRT´s SVS/MS;
Revoga 02 PRT SVS/MS, 02 RES e 03 RDC´s. 
Revoga a RDC 329 DE 22/07/1999 Institui o Roteiro de Inspeção para transportadoras de medicamentos, drogas e insumos farmacêuticos.
</t>
  </si>
  <si>
    <t>DOU Nº, Seção 1, Pág. 49</t>
  </si>
  <si>
    <t xml:space="preserve"> 
REGULAMENTO TÉCNICO, CONTROLE SANITÁRIO, PLANO DE GERENCIAMENTO DE RESÍDUOS DE SERVIÇOS DE SAÚDE (PGRSS), PORTOS, AEROPORTOS E FRONTEIRAS.
</t>
  </si>
  <si>
    <t xml:space="preserve"> DOU nº 84,  Seção 1, páginas 63-65</t>
  </si>
  <si>
    <t>Dispõe sobre o tratamento e a disposição fi nal dos resíduos dos serviços de saúde e dá outras providências.</t>
  </si>
  <si>
    <t>Dispõe sobre o tratamento e a disposição final dos resíduos dos serviços de saúde e dá outras providências.</t>
  </si>
  <si>
    <t>CONAMA - Conselho Nacional do Meio Ambiente</t>
  </si>
  <si>
    <t xml:space="preserve"> DOU nº 249,  Seção 1, páginas 665</t>
  </si>
  <si>
    <t>Altera o art. 18 da Resolução CONAMA no 316, de 29 de Outubro de 2002.</t>
  </si>
  <si>
    <t xml:space="preserve"> "Dispõe sobre procedimentos e critérios para o funcionamento de sistemas de tratamento térmico de resíduos".</t>
  </si>
  <si>
    <t>DOU Nº º 224, de 20/11/2002, págs. 92-95</t>
  </si>
  <si>
    <t xml:space="preserve">Alterada pela Resolução nº 386, de 2006. </t>
  </si>
  <si>
    <t xml:space="preserve">Art. 2o  Aplicam-se aos resíduos sólidos, além do disposto nesta Lei, nas Leis nos 11.445, de 5 de janeiro de 2007, 9.974, de 6 de junho de 2000, e 9.966, de 28 de abril de 2000, as normas estabelecidas pelos órgãos do Sistema Nacional do Meio Ambiente (Sisnama), do Sistema Nacional de Vigilância Sanitária (SNVS), do Sistema Unificado de Atenção à Sanidade Agropecuária (Suasa) e do Sistema Nacional de Metrologia, Normalização e Qualidade Industrial (Sinmetro). </t>
  </si>
  <si>
    <t>Art. 1o  Este Decreto estabelece normas para execução da Política Nacional de Resíduos Sólidos, de que trata a Lei no 12.305, de 2 de agosto de 2010.</t>
  </si>
  <si>
    <t>Recall</t>
  </si>
  <si>
    <t>DOU Nº 53, Seção 1, Pág. 159</t>
  </si>
  <si>
    <t>Medicamentos Biológicos</t>
  </si>
  <si>
    <t>Legislação Ambiental aplicada ao Transporte</t>
  </si>
  <si>
    <t xml:space="preserve">Publicada D.O.E.
Em 05/10/1973 </t>
  </si>
  <si>
    <t xml:space="preserve">Cria, na Secretaria do Planejamento, Ciência e Tecnologia, oConselho Estadual de Proteção Ambiental, CEPRAM e dá outras providências. </t>
  </si>
  <si>
    <t>DA POLÍTICA ESTADUAL DE ADMINISTRAÇÃO DOS RECURSOS AMBIENTAIS</t>
  </si>
  <si>
    <t xml:space="preserve">Regulamentada pelo Decreto nº 7.967, de 05 de junho de 2001 . </t>
  </si>
  <si>
    <t>Regulamentada pelo Decreto nº 24.350/74</t>
  </si>
  <si>
    <t>ublicação DOU, de 28/12/1990, pág. 25539</t>
  </si>
  <si>
    <t>Dispõe sobre o estabelecimento de limites máximos deemissão de poluentes no ar para processos de combustão externa de fontes fixas de poluição.</t>
  </si>
  <si>
    <t xml:space="preserve">Complementa a Resolução nº 03, de 1990. </t>
  </si>
  <si>
    <t>Publicada no DOU no 5, de 8 de janeiro de 2001, Seção 1, páginas 20-23</t>
  </si>
  <si>
    <t>Estabelece diretrizes para o licenciamento ambiental de postos de combustíveis e serviços e dispõe sobre a prevenção e controle da poluição.</t>
  </si>
  <si>
    <t xml:space="preserve">Alterada pelas Resoluções nº 276, de 2001, e nº 319, de 2002. </t>
  </si>
  <si>
    <t>Publicada no DOU no 226, de 22 de novembro de 2002, Seção 1, páginas 85-91</t>
  </si>
  <si>
    <t xml:space="preserve">Dispõe sobre o Inventário Nacional de Resíduos Sólidos Industriais. </t>
  </si>
  <si>
    <t>Revoga a Resolução CONAMA no 6/88</t>
  </si>
  <si>
    <t xml:space="preserve">Publicada no DOU no 245, de 19 de dezembro de 2002, Seção 1, páginas 224-225
</t>
  </si>
  <si>
    <t>Dá nova redação a dispositivos da Resolução CONAMA
no 273/00, de 29 de novembro de 2000, que dispõe sobre a prevenção e controle da poluição em postos de combustíveis e serviços</t>
  </si>
  <si>
    <t>Altera a Resolução no 273/00 (altera os artigos 3o e 9o)</t>
  </si>
  <si>
    <t>Publicada no DOU nº 053, de 18/03/2005, págs. 58-63</t>
  </si>
  <si>
    <t xml:space="preserve">Alterada pela Resolução 410/2009 e pela 430/2011
</t>
  </si>
  <si>
    <t>Status: Alterada pelas Resoluções nº 370, de 2006, nº 397, de 2008, nº 410, de 2009, e nº 430, de 2011. Complementada pela Resolução nº 393, de 2009. 
CONAMA -Conselho Nacional do Meio Ambiente</t>
  </si>
  <si>
    <t>Publicada no DOU no 84, de 4 de maio de 2005, Seção 1, páginas 63-65</t>
  </si>
  <si>
    <t>Publicada no DOU nº 215, de 5 de novembro de 2008, Seção 1, página 108-109</t>
  </si>
  <si>
    <t xml:space="preserve">Alterada pela Resolução nº 424, de 2010.
• Revoga a Resolução CONAMA nº 257/99.
</t>
  </si>
  <si>
    <t>Armazenamento, Distribuição</t>
  </si>
  <si>
    <t>REGULAMENTO TÉCNICO MERCOSUL SOBRE BOAS PRÁTICAS DE DISTRIBUIÇÃO DE PRODUTOS FARMACÊUTICOS</t>
  </si>
  <si>
    <t xml:space="preserve">Aprovar o “Regulamento Técnico MERCOSUL sobre Boas Práticas de Distribuição de Produtos Farmacêuticos”, que consta como Anexo e faz parte da presente Resolução. </t>
  </si>
  <si>
    <t>GMC - GRUPO MERCADO COMUM</t>
  </si>
  <si>
    <t>(Publicada no DOU de 25/03/2014, Seção 1, Página 99)</t>
  </si>
  <si>
    <t>Dispõe sobre o Código de Ética Farmacêutica, o Código de Processo Ético e estabelece as infrações e as regras de aplicação das sanções disciplinares.</t>
  </si>
  <si>
    <t>CFF- Conselho Federal de Farmácia</t>
  </si>
  <si>
    <t>Dispõe sobre o exercício profissional
do Farmacêutico com formação de
acordo com a Resolução CNE/CES nº 2,
de 19 de fevereiro de 2002.</t>
  </si>
  <si>
    <t>Regula a atuação do farmacêutico em empresa de transporte terrestre, aéreo, ferroviário ou fluvial, de produtos farmacêuticos, farmoquímicos e produtos para saúde.</t>
  </si>
  <si>
    <t>Regula as atribuições do farmacêutico na indústria e importação de produtos para a saúde, respeitadas as atividades afins com outras profissões.</t>
  </si>
  <si>
    <t>Dispõe sobre as atribuições do farmacêutico nas atividades de meio ambiente, segurança no trabalho, saúde ocupacional e responsabilidade social, respeitadas as atividades afins com outras profissões.</t>
  </si>
  <si>
    <t>Dispõe sobre as atribuições do farmacêutico na área de radiofarmácia e dá outras providências.
Revogando a Resolução 435/05 do Conselho Federal de Farmácia e demais disposições em contrário.</t>
  </si>
  <si>
    <t>Revoga a Resolução 435/05 CFF</t>
  </si>
  <si>
    <t>Dispõe sobre a assistência técnica farmacêutica em distribuidoras, representantes, importadoras e exportadoras de medicamentos, insumos farmacêuticos e correlatos.</t>
  </si>
  <si>
    <t>(Alterada pela Resolução n° 502/09
Resolução 502/09 revogada pela 515/09</t>
  </si>
  <si>
    <t>Publicada no DOU de 08/12/2009, Seção 1, Página 102</t>
  </si>
  <si>
    <t xml:space="preserve"> Dá nova redação ao artigo 3º da Resolução nº 365/01 do Conselho Federal de Farmácia, revogando a Resolução nº 502/09.
</t>
  </si>
  <si>
    <t>Dá nova redação ao artigo 3º da Resolução nº 365/01 do Conselho Federal de Farmácia, revogando a Resolução nº 502/09.</t>
  </si>
  <si>
    <t>Publicada no DOU de 19/08/2013, Seção 1, Página 150)</t>
  </si>
  <si>
    <t>Dispõe sobre a direção técnica ou responsabilidade técnica de empresas ou estabelecimentos que dispensam, comercializam, fornecem e distribuem produtos farmacêuticos, cosméticos e produtos para a saúde.</t>
  </si>
  <si>
    <t>(Revoga a Resolução/CFF nº 556/11)</t>
  </si>
  <si>
    <t>IN</t>
  </si>
  <si>
    <t>Estabelece os documentos necessários para Processos de Petições, junto à Secretaria de Vigilância Sanitária.</t>
  </si>
  <si>
    <t>DOU de 04/10/1994 (nº 189, Seção 1, pág. 14.938)</t>
  </si>
  <si>
    <t>NA</t>
  </si>
  <si>
    <t>Alterada pela- RDC N° 24, DE 7 DE DEZEMBRO DE 1999Art. 1° A nota 3 do item 006, da Instrução Normativa nº 1-SVS/MS, de 30 de setembro de 1994, publicada no DOU de 4 de outubro de 1994, Seção 1, pág. 14938, passa a vigorar com a seguinte redação...</t>
  </si>
  <si>
    <t>MP</t>
  </si>
  <si>
    <t>2190-34</t>
  </si>
  <si>
    <t>Diário Oficial da União - Seção 1 - Eletrônico - 24/8/2001, Página 15 (Publicação Original)</t>
  </si>
  <si>
    <t>Altera dispositivos das Leis nº 9.782, de 26 de janeiro de 1999, que define o Sistema Nacional de Vigilância Sanitária e cria a Agência Nacional de Vigilância Sanitária, e nº 6.437, de 20 de agosto de 1977, que configura infrações à legislação sanitária federal e estabelece as sanções respectivas, e dá outras providências.</t>
  </si>
  <si>
    <t>Em vigor por força do art. 2º da Emenda Constitucional nº 32, de 2001.</t>
  </si>
  <si>
    <t>Autorização Funcionamento, Armazenamento</t>
  </si>
  <si>
    <t xml:space="preserve"> Revoga as disposições da Resolução no 5/93, que tratam dos resíduos sólidos oriundos dos serviços de saúde, para os serviços abrangidos no art. 1o desta  Resolução.
· Revoga a Resolução no 283/01</t>
  </si>
  <si>
    <t>NT</t>
  </si>
  <si>
    <t>Dispõe sobre a necessidade de AFE para as transportadoras presentes nos ambientes alfandegários, portuários e aeroportuários.</t>
  </si>
  <si>
    <t>Terceirização de armazenagem e transporte</t>
  </si>
  <si>
    <t>DOU Nº120, Seção 1, Pág. 34</t>
  </si>
  <si>
    <t>Dispõe sobre terceirização de etapas de produção, análises de controle de qualidade, transporte e armazenagem de medicamentos e produtos biológicos.</t>
  </si>
  <si>
    <t>Revoga o artigo 52 da RDC 17/2010, Revoga a RDC 25/2007 e Revoga os artigos 8º e 9º da RDC 10/2011</t>
  </si>
  <si>
    <t>Republicado em DOU Nº 63 , de 02/04/2007 e revogada por RDC 234/2018</t>
  </si>
  <si>
    <t>Alterado pela RDC Nº 26, de 15/05/2013, revogados os artigos 8º e 9º pela RDC 234/18.</t>
  </si>
  <si>
    <t>Revogada a PRT 487 de 2012.</t>
  </si>
  <si>
    <t>Disciplina o procedimento de comunicação da nocividade ou periculosidade de produtos e serviços após sua colocação no mercado de consumo, previsto nos parágrafos 1º e 2º do art. 10 da Lei nº 8.078,
de 11 de setembro de 1990.</t>
  </si>
  <si>
    <t>Alterado pela RDC Nº 33, de 04/08/2015;
Alterado pela RDC Nº 234, de 20/06/2018;
Revogado pela RDC Nº 301, de 21/08/2019.</t>
  </si>
  <si>
    <t>Revogado pela RDC nº 275, de 09/04/2019</t>
  </si>
  <si>
    <t>Revogado pela RDC nº 301, de 21/08/2019</t>
  </si>
  <si>
    <t>Retificado em DOU Nº 207, de 27/10/2016;
 Alterado pela RDC Nº 132, de 09/12/2016
Alterada pela RDC nº 180, de 27/09/2017;
Alterada pela RDC nº 242, de 26/07/2018;</t>
  </si>
  <si>
    <t>Alterado pela RDC nº 257, de 18/12/2018;
Alterado pela RDC nº 268, de 25/02/2019.</t>
  </si>
  <si>
    <t>DOU Nº 162, Seção 1, Pág. 64</t>
  </si>
  <si>
    <t>Dispõe sobre as Diretrizes Gerais de Boas Práticas de Fabricação de Medicamentos.</t>
  </si>
  <si>
    <t>Revoga a  RDC nº 46, de 18/05/2000; 
Revoga a RDC nº 8, de 02/01/2001; 
Revoga a RDC nº 69, de 01/10/2008; 
Revoga a RDC nº 63, de 18/12/2009; 
Revoga a RDC nº 17, de 16/04/2010; 
Revoga a RDC nº 13, de 14/03/2013;
Revoga a RDC nº 33, de 04/08/2015
Revoga a IN nº 2, de 04/08/2015</t>
  </si>
  <si>
    <t>(ALTERADA PELA RESOLUÇÃO Nº 656 DE 24 DE MAIO DE 2018)</t>
  </si>
  <si>
    <t>CFF- Conselho Federal de Farmácia
revogando a Resolução nº 502/09.
(Publicada no DOU de 08/12/2009, Seção 1, Página 102)</t>
  </si>
  <si>
    <t>CFF- Conselho Federal de Farmácia
Revoga a Resolução/CFF nº 556/11)</t>
  </si>
  <si>
    <t xml:space="preserve">Revoga as Resoluções nº 160/82, nº 231/91, nº 417/04, nº 418/04 e nº 461/07)
</t>
  </si>
  <si>
    <t>Retificada em DOU Nº 24, de 03/02/2003;
Revogado pela RDC nº 292, de 24/06/2019.</t>
  </si>
  <si>
    <t xml:space="preserve">Altera a RDC Nº 320, de 22/11/2002
</t>
  </si>
  <si>
    <t xml:space="preserve">Alterada pela RDC nº 228, de 08/08/2005;
Revogado pela RDC nº 292, de 24/06/2019.
</t>
  </si>
  <si>
    <t>Altera o item 8, Capítulo XXXVII da Resolução da Diretoria Colegiada - RDC nº 81, de 5 de novembro de 2008, que dispõe sobre o Regulamento Técnico de Bens e Produtos Importados para fins de Vigilância Sanitária.</t>
  </si>
  <si>
    <t>DOU Nº 24, Seção 1, Pág. 50</t>
  </si>
  <si>
    <t>Altera a RDC nº 81, de 05/11/2008.</t>
  </si>
  <si>
    <t>DOU Nº 5, Seção 1, Pág. 50</t>
  </si>
  <si>
    <t>Dispõe sobre a simplificação de procedimentos para a importação de bens e produtos sujeitos à Vigilância Sanitária</t>
  </si>
  <si>
    <t>Altera a RDC nº 46, de 18/05/2000
Altera a RDC nº 68, de 28/03/2003
Altera a RDC nº 204, de 06/07/2005
Altera a RDC nº 81, de 05/11/2008
Altera a RDC nº 58, de 17/12/2010</t>
  </si>
  <si>
    <t>Revoga a RDC Nº 306, de 07/12/2004;
Altera a RDC Nº 305, de 14/11/2002.</t>
  </si>
  <si>
    <t>DOU Nº 40, Seção 1, Pág. 56</t>
  </si>
  <si>
    <t>Dispõe sobre alteração da Resolução da Diretoria Colegiada - RDC nº 234, de 21 de junho de 2018.</t>
  </si>
  <si>
    <t>Terceirização  de etapas de produção, de análise de controle de qualidade e de armazenamento de medicamentos</t>
  </si>
  <si>
    <t>Revisão de Norma(s</t>
  </si>
  <si>
    <t>Altera a RDC nº 234, de 20/06/2018;
Altera a RDC nº 10, de 21/03/2011;
Revoga a RDC nº 257, de 18/12/2018.</t>
  </si>
  <si>
    <t>Dispõe sobre as Boas Práticas de Distribuição, Armazenagem e de Transporte de Medicamentos.</t>
  </si>
  <si>
    <t>DOU Nº 181, Seção 1, Pág. 64</t>
  </si>
  <si>
    <t>Boas Práticas de distribuição, armazenamento e transporte de medicamentos</t>
  </si>
  <si>
    <t>Revoga a PRT nº 802, de 08/10/1998; 
Revoga a RDC nº 320, de 22/11/2002.</t>
  </si>
  <si>
    <t xml:space="preserve"> SUBMETE A CONSULTA PÚBLICA A PROPOSTA DE REGULAMENTO TÉCNICO SANITÁRIO, CONSTANTE DO ANEXO DESTA PORTARIA, VISANDO DISCIPLINAR O REGULAMENTO TÉCNICO PARA AUTORIZAÇÃO/HABILITAÇÃO DE EMPRESAS TRANSPORTADORA DE PRODUTOS FARMACÊUTICOS E FARMAOQUIMICOS, NOS CASOS PREVISTOS NO DECRETO-LEI 986/69, NA LEI 6360/76 E DECRETO 79.094/77. (EMENTA ELABORADA PELA CDI/MS).</t>
  </si>
  <si>
    <t>Dispõe sobre o recadastramento e atualização de informações de empresas que exerçam atividades de: fabricar, importar, exportar, fracionar, armazenar, expedir, embalar, distribuir e transportar insumos farmacêuticos.</t>
  </si>
  <si>
    <t>Dispõe sobre a classificação dos corpos de água e diretrizes ambientais para o seu enquadramento, bem como estabelece as condições e padrões de
lançamento de efluentes, e dá outras providências.</t>
  </si>
  <si>
    <t>Dispõe sobre o Regulamento Técnico de Boas Práticas Sanitárias no Gerenciamento de Resíduos Sólidos nas áreas de Portos, Aeroportos, Passagens de Fronteiras e Recintos Alfandegados.</t>
  </si>
  <si>
    <t>DOU Nº 120, Seção 1, Pag. 34</t>
  </si>
  <si>
    <t>Altera a RDC Nº 10, de 21/03/2011;
Altera a RDC Nº 17, de 16/04/2010;
Revoga a RDC Nº 25, de 29/03/2007.</t>
  </si>
  <si>
    <t xml:space="preserve">Alterado pela RDC nº 257, de 18/12/2018;
Alterado pela RDC nº 268, de 25/02/2019.
</t>
  </si>
  <si>
    <t>Estabelece os limites máximos de chumbo,cádmio e mercúrio para pilhas e baterias comercializadas no território nacional e os critérios e padrões para o seu gerenciamento ambientalmente adequado, e dá outras providências.</t>
  </si>
  <si>
    <t xml:space="preserve"> Altera a Lei no 9.782, de 26 de janeiro de 1999, para dispor sobre as Certificações de Boas Práticas para os produtos sujeitos ao regime de vigilância sanitária.</t>
  </si>
  <si>
    <t xml:space="preserve"> 
Institui a Política Nacional de Resíduos Sólidos; altera a Lei no 9.605, de 12 de fevereiro de 1998; e dá outras providências. </t>
  </si>
  <si>
    <t>Regulamenta a Lei no 12.305, de 2 de agosto de 2010, que institui a Política Nacional de Resíduos Sólidos, cria o Comitê Interministerial da Política Nacional de Resíduos Sólidos e o Comitê Orientador para a Implantação dos Sistemas de Logística Reversa, e dá outras providências.</t>
  </si>
  <si>
    <t>Dispõe sobre o registro de produtos biológicos novos e produtos biológicos e dá outras providências.</t>
  </si>
  <si>
    <t>Revogada</t>
  </si>
  <si>
    <t>DOU de 04/02/2020, Seção 1, Páginas 44/47</t>
  </si>
  <si>
    <t>Dispõe sobre as atribuições do farmacêutico nas operações logísticas de importação/exportação, distribuição, fracionamento, armazenagem, courier, transporte nos modais terrestre, aéreo ou fluvial, e demais agentes da cadeia logística de medicamentos e insumos farmacêuticos, substâncias sujeitas a controle especial e outros produtos para a saúde, cosméticos, produtos de higiene pessoal, perfumes, saneantes, alimentos com propriedades funcionais ou finalidades especiais e produtos biológicos.</t>
  </si>
  <si>
    <t>Republicado em DOU Nº 251, de 31/12/1998;
Republicado em DOU Nº 24 , de 04/02/1999;
Republicado em DOU Nº 65, de 07/04/1999;
Alterado pela PRT Nº 110/MS, de 11/02/1999;
Alterado pela PRT Nº 117/MS, de 18/02/1999;
Alterado pela Resolução n° 510/ANVISA, de 01/10/1999;
Alterado pela RDC Nº 92, de 23/10/2000;
Alterado pela RDC Nº 320, de 22/11/2002;
Alterado pela  RDC Nº 71, de 22/12/2009;
Alterado pela RDC Nº 16, de 01/04/2014;
Revogada pela RDC nº 304, de  
17/09/2019;
Restaurada pela RDC nº 430, de 08/10/2020 até 16/03/2021, quando será revogada.</t>
  </si>
  <si>
    <t>Republicada no DOU nº 49, de 12/03/2020;
Republicada no DOU nº 78, de 24/04/2020;
Retificada no DOU nº 56, de 23/03/2020;
Retificada no DOU n° 88, de 11/05/2020;
Retificação republicada no DOU nº 91, de 14/05/2020;
Alterada pela RDC nº 388, de 26/05/2020.</t>
  </si>
  <si>
    <t>Altera a Resolução de Diretoria Colegiada - RDC n° 304, de 17 de setembro de 2019, que dispõe sobre as Boas Práticas de Distribuição, Armazenagem e de Transporte de Medicamentos</t>
  </si>
  <si>
    <t>DOU Nº 62, Seção 1, Pág. 81</t>
  </si>
  <si>
    <t>Altera a RDC nº 304, de 17/09/2019</t>
  </si>
  <si>
    <t>Retificada no DOU nº 66, de 06/04/2020;
Revogada pela RDC nº 430, de 08/10/2020</t>
  </si>
  <si>
    <t>Altera a Resolução de Diretoria Colegiada - RDC nº 301, de 21 de agosto de 2019, que dispõe sobre as Diretrizes Gerais de Boas Práticas de Fabricação de Medicamentos.</t>
  </si>
  <si>
    <t>DOU Nº 101, Seção 1, Pág. 62</t>
  </si>
  <si>
    <t>Boas Práticas de Fabricação de
Medicamentos</t>
  </si>
  <si>
    <t>Altera a RDC nº 301, de 21/08/2019</t>
  </si>
  <si>
    <t xml:space="preserve">DOU Nº 195, Seção 1, Págs. 110 a 112 </t>
  </si>
  <si>
    <t>Revoga a RDC nº 304, de 17/09/2019;
Revoga a RDC nº 360, de 27/03/2020;
Restaura a PRT nº 802, de 08 /10/1998 até 16/03/2021, quando será revogada;
Restaura a RDC nº 320, de 22/11/2002 até 16/03/2021, quando será revogada.</t>
  </si>
  <si>
    <t>A entrar em vigor</t>
  </si>
  <si>
    <t>Republicado em DOU Nº 229, de 27/11/2002;
Alterado pela RDC Nº 16, de 22/01/2003;
Revogada pela RDC nº 304, de  
17/09/2019;
Restaurada pela RDC nº 430, de 08/10/2020 até 16/03/2021, quando será revogada.</t>
  </si>
  <si>
    <t>Elaborato pelo GTT de Distribuição e Transporte do CRF-PR em novembro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</si>
</sst>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d\-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4" tint="-0.249977111117893"/>
      <name val="Calibri"/>
      <family val="2"/>
      <scheme val="minor"/>
    </font>
    <font>
      <sz val="10"/>
      <color theme="0"/>
      <name val="Arial"/>
      <family val="2"/>
    </font>
    <font>
      <sz val="9"/>
      <color indexed="81"/>
      <name val="Segoe UI"/>
    </font>
    <font>
      <b/>
      <sz val="9"/>
      <color indexed="81"/>
      <name val="Segoe UI"/>
    </font>
    <font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gradientFill degree="135">
        <stop position="0">
          <color theme="0" tint="-0.34900967436750391"/>
        </stop>
        <stop position="1">
          <color theme="0" tint="-0.1490218817712943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149">
    <xf numFmtId="0" fontId="0" fillId="0" borderId="0" xfId="0"/>
    <xf numFmtId="0" fontId="0" fillId="0" borderId="0" xfId="0" applyBorder="1"/>
    <xf numFmtId="0" fontId="0" fillId="2" borderId="3" xfId="0" applyFill="1" applyBorder="1"/>
    <xf numFmtId="0" fontId="6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 wrapText="1"/>
    </xf>
    <xf numFmtId="14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6" borderId="7" xfId="0" applyFill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6" borderId="7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0" fillId="6" borderId="0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0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5" fillId="6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8" borderId="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5" fillId="7" borderId="0" xfId="0" applyFont="1" applyFill="1" applyBorder="1"/>
    <xf numFmtId="1" fontId="15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" fontId="15" fillId="10" borderId="1" xfId="0" applyNumberFormat="1" applyFont="1" applyFill="1" applyBorder="1" applyAlignment="1" applyProtection="1">
      <alignment horizontal="center" vertical="center" wrapText="1"/>
    </xf>
    <xf numFmtId="164" fontId="15" fillId="10" borderId="1" xfId="0" applyNumberFormat="1" applyFont="1" applyFill="1" applyBorder="1" applyAlignment="1" applyProtection="1">
      <alignment horizontal="center" vertical="center" wrapText="1"/>
    </xf>
    <xf numFmtId="3" fontId="15" fillId="10" borderId="1" xfId="0" applyNumberFormat="1" applyFont="1" applyFill="1" applyBorder="1" applyAlignment="1" applyProtection="1">
      <alignment horizontal="center" vertical="center" wrapText="1"/>
    </xf>
    <xf numFmtId="14" fontId="15" fillId="10" borderId="1" xfId="0" applyNumberFormat="1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left" vertical="center" wrapText="1"/>
    </xf>
    <xf numFmtId="0" fontId="15" fillId="10" borderId="1" xfId="0" applyFont="1" applyFill="1" applyBorder="1" applyAlignment="1">
      <alignment horizontal="left" vertical="center" wrapText="1"/>
    </xf>
    <xf numFmtId="14" fontId="15" fillId="10" borderId="1" xfId="0" applyNumberFormat="1" applyFont="1" applyFill="1" applyBorder="1" applyAlignment="1">
      <alignment horizontal="center" vertical="center"/>
    </xf>
    <xf numFmtId="14" fontId="15" fillId="10" borderId="1" xfId="0" applyNumberFormat="1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14" fontId="15" fillId="10" borderId="1" xfId="0" applyNumberFormat="1" applyFont="1" applyFill="1" applyBorder="1" applyAlignment="1" applyProtection="1">
      <alignment horizontal="center" vertical="center"/>
    </xf>
    <xf numFmtId="3" fontId="15" fillId="10" borderId="1" xfId="0" applyNumberFormat="1" applyFont="1" applyFill="1" applyBorder="1" applyAlignment="1">
      <alignment horizontal="center" vertical="center"/>
    </xf>
    <xf numFmtId="1" fontId="15" fillId="10" borderId="1" xfId="0" applyNumberFormat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/>
    </xf>
    <xf numFmtId="1" fontId="15" fillId="11" borderId="1" xfId="0" applyNumberFormat="1" applyFont="1" applyFill="1" applyBorder="1" applyAlignment="1" applyProtection="1">
      <alignment horizontal="center" vertical="center" wrapText="1"/>
    </xf>
    <xf numFmtId="164" fontId="15" fillId="11" borderId="1" xfId="0" applyNumberFormat="1" applyFont="1" applyFill="1" applyBorder="1" applyAlignment="1" applyProtection="1">
      <alignment horizontal="center" vertical="center" wrapText="1"/>
    </xf>
    <xf numFmtId="3" fontId="15" fillId="11" borderId="1" xfId="0" applyNumberFormat="1" applyFont="1" applyFill="1" applyBorder="1" applyAlignment="1" applyProtection="1">
      <alignment horizontal="center" vertical="center" wrapText="1"/>
    </xf>
    <xf numFmtId="14" fontId="15" fillId="11" borderId="1" xfId="0" applyNumberFormat="1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>
      <alignment horizontal="left" vertical="center" wrapText="1"/>
    </xf>
    <xf numFmtId="14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 applyProtection="1">
      <alignment horizontal="left" vertical="center" wrapText="1"/>
    </xf>
    <xf numFmtId="0" fontId="15" fillId="11" borderId="1" xfId="0" applyFont="1" applyFill="1" applyBorder="1" applyAlignment="1">
      <alignment horizontal="center" vertical="center" wrapText="1"/>
    </xf>
    <xf numFmtId="14" fontId="15" fillId="11" borderId="1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14" fontId="15" fillId="11" borderId="1" xfId="0" applyNumberFormat="1" applyFont="1" applyFill="1" applyBorder="1" applyAlignment="1" applyProtection="1">
      <alignment horizontal="center" vertical="center"/>
    </xf>
    <xf numFmtId="1" fontId="15" fillId="11" borderId="1" xfId="0" applyNumberFormat="1" applyFont="1" applyFill="1" applyBorder="1" applyAlignment="1">
      <alignment horizontal="center" vertical="center"/>
    </xf>
    <xf numFmtId="1" fontId="15" fillId="12" borderId="1" xfId="0" applyNumberFormat="1" applyFont="1" applyFill="1" applyBorder="1" applyAlignment="1" applyProtection="1">
      <alignment horizontal="center" vertical="center" wrapText="1"/>
    </xf>
    <xf numFmtId="164" fontId="15" fillId="12" borderId="1" xfId="0" applyNumberFormat="1" applyFont="1" applyFill="1" applyBorder="1" applyAlignment="1" applyProtection="1">
      <alignment horizontal="center" vertical="center" wrapText="1"/>
    </xf>
    <xf numFmtId="14" fontId="15" fillId="12" borderId="1" xfId="0" applyNumberFormat="1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>
      <alignment horizontal="left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 applyProtection="1">
      <alignment horizontal="left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1" fontId="15" fillId="12" borderId="1" xfId="0" applyNumberFormat="1" applyFont="1" applyFill="1" applyBorder="1" applyAlignment="1">
      <alignment horizontal="center" vertical="center"/>
    </xf>
    <xf numFmtId="14" fontId="15" fillId="11" borderId="1" xfId="0" applyNumberFormat="1" applyFont="1" applyFill="1" applyBorder="1" applyAlignment="1">
      <alignment horizontal="left" vertical="center" wrapText="1"/>
    </xf>
    <xf numFmtId="14" fontId="15" fillId="10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15" fillId="10" borderId="1" xfId="0" applyFont="1" applyFill="1" applyBorder="1" applyAlignment="1" applyProtection="1">
      <alignment horizontal="left" vertical="top" wrapText="1"/>
    </xf>
    <xf numFmtId="0" fontId="15" fillId="11" borderId="1" xfId="0" applyFont="1" applyFill="1" applyBorder="1" applyAlignment="1" applyProtection="1">
      <alignment horizontal="left" vertical="top" wrapText="1"/>
    </xf>
    <xf numFmtId="0" fontId="15" fillId="10" borderId="1" xfId="0" applyFont="1" applyFill="1" applyBorder="1" applyAlignment="1">
      <alignment horizontal="left" vertical="justify" wrapText="1"/>
    </xf>
    <xf numFmtId="0" fontId="0" fillId="12" borderId="1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11" borderId="0" xfId="0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1" fontId="15" fillId="13" borderId="1" xfId="0" applyNumberFormat="1" applyFont="1" applyFill="1" applyBorder="1" applyAlignment="1">
      <alignment horizontal="center" vertical="center"/>
    </xf>
    <xf numFmtId="14" fontId="15" fillId="13" borderId="1" xfId="0" applyNumberFormat="1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14" fontId="15" fillId="13" borderId="1" xfId="0" applyNumberFormat="1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 wrapText="1"/>
    </xf>
    <xf numFmtId="0" fontId="15" fillId="10" borderId="13" xfId="0" applyFont="1" applyFill="1" applyBorder="1" applyAlignment="1">
      <alignment horizontal="center" vertical="center"/>
    </xf>
    <xf numFmtId="1" fontId="15" fillId="10" borderId="13" xfId="0" applyNumberFormat="1" applyFont="1" applyFill="1" applyBorder="1" applyAlignment="1">
      <alignment horizontal="center" vertical="center"/>
    </xf>
    <xf numFmtId="14" fontId="15" fillId="10" borderId="13" xfId="0" applyNumberFormat="1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left" vertical="center" wrapText="1"/>
    </xf>
    <xf numFmtId="0" fontId="15" fillId="10" borderId="13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0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6" xfId="0" applyFill="1" applyBorder="1" applyAlignment="1">
      <alignment horizontal="left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CC"/>
      <color rgb="FF99FF66"/>
      <color rgb="FFFFCCCC"/>
      <color rgb="FFFFFF99"/>
      <color rgb="FF66FF33"/>
      <color rgb="FF00FF00"/>
      <color rgb="FF66FF66"/>
      <color rgb="FFFF6D6D"/>
      <color rgb="FFD6009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69293</xdr:rowOff>
    </xdr:from>
    <xdr:to>
      <xdr:col>7</xdr:col>
      <xdr:colOff>416718</xdr:colOff>
      <xdr:row>142</xdr:row>
      <xdr:rowOff>59358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0" y="119119887"/>
          <a:ext cx="7977187" cy="4990690"/>
          <a:chOff x="214431" y="1319684221"/>
          <a:chExt cx="5357693" cy="3761278"/>
        </a:xfrm>
      </xdr:grpSpPr>
      <xdr:sp macro="" textlink="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14431" y="1319778365"/>
            <a:ext cx="5357693" cy="3667134"/>
          </a:xfrm>
          <a:prstGeom prst="round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>
              <a:solidFill>
                <a:schemeClr val="bg1"/>
              </a:solidFill>
            </a:endParaRPr>
          </a:p>
        </xdr:txBody>
      </xdr:sp>
      <xdr:sp macro="" textlink="">
        <xdr:nvSpPr>
          <xdr:cNvPr id="8" name="CaixaDeTexto 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64348" y="1319684221"/>
            <a:ext cx="4798219" cy="3655234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b="1" u="sng">
                <a:solidFill>
                  <a:schemeClr val="accent1">
                    <a:lumMod val="75000"/>
                  </a:schemeClr>
                </a:solidFill>
              </a:rPr>
              <a:t>Legenda</a:t>
            </a:r>
          </a:p>
          <a:p>
            <a:pPr algn="just"/>
            <a:r>
              <a:rPr lang="pt-BR"/>
              <a:t>          </a:t>
            </a:r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Atos vigentes                                                          </a:t>
            </a:r>
            <a:r>
              <a:rPr lang="pt-BR" sz="1800" kern="120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A entrar em vigor</a:t>
            </a:r>
          </a:p>
          <a:p>
            <a:pPr algn="just"/>
            <a:r>
              <a:rPr lang="pt-BR" sz="1800" kern="120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         Atos vigentes com alteração</a:t>
            </a:r>
          </a:p>
          <a:p>
            <a:pPr algn="just"/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          Atos revogados</a:t>
            </a:r>
          </a:p>
          <a:p>
            <a:pPr algn="just"/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          Atos não identificados</a:t>
            </a:r>
          </a:p>
          <a:p>
            <a:pPr algn="just"/>
            <a:endParaRPr lang="pt-BR">
              <a:solidFill>
                <a:schemeClr val="accent1">
                  <a:lumMod val="75000"/>
                </a:schemeClr>
              </a:solidFill>
            </a:endParaRPr>
          </a:p>
          <a:p>
            <a:pPr algn="just"/>
            <a:r>
              <a:rPr lang="pt-BR" b="1">
                <a:solidFill>
                  <a:schemeClr val="accent1">
                    <a:lumMod val="75000"/>
                  </a:schemeClr>
                </a:solidFill>
              </a:rPr>
              <a:t>IN=    </a:t>
            </a:r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Instrução Normativa</a:t>
            </a:r>
          </a:p>
          <a:p>
            <a:pPr algn="just"/>
            <a:r>
              <a:rPr lang="pt-BR" b="1">
                <a:solidFill>
                  <a:schemeClr val="accent1">
                    <a:lumMod val="75000"/>
                  </a:schemeClr>
                </a:solidFill>
              </a:rPr>
              <a:t>INC= </a:t>
            </a:r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Instrução Normativa Conjunta</a:t>
            </a:r>
          </a:p>
          <a:p>
            <a:pPr algn="just"/>
            <a:r>
              <a:rPr lang="pt-BR" b="1">
                <a:solidFill>
                  <a:schemeClr val="accent1">
                    <a:lumMod val="75000"/>
                  </a:schemeClr>
                </a:solidFill>
              </a:rPr>
              <a:t>RDC= </a:t>
            </a:r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Resolução da Diretoria Colegiada</a:t>
            </a:r>
          </a:p>
          <a:p>
            <a:pPr algn="l"/>
            <a:r>
              <a:rPr lang="pt-BR" b="1">
                <a:solidFill>
                  <a:schemeClr val="accent1">
                    <a:lumMod val="75000"/>
                  </a:schemeClr>
                </a:solidFill>
              </a:rPr>
              <a:t>RE= </a:t>
            </a:r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Resolução</a:t>
            </a:r>
          </a:p>
          <a:p>
            <a:pPr algn="just"/>
            <a:r>
              <a:rPr lang="pt-BR" b="1">
                <a:solidFill>
                  <a:schemeClr val="accent1">
                    <a:lumMod val="75000"/>
                  </a:schemeClr>
                </a:solidFill>
              </a:rPr>
              <a:t>PRT =</a:t>
            </a:r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 Portaria</a:t>
            </a:r>
          </a:p>
          <a:p>
            <a:pPr algn="just"/>
            <a:r>
              <a:rPr lang="pt-BR" b="1">
                <a:solidFill>
                  <a:schemeClr val="accent1">
                    <a:lumMod val="75000"/>
                  </a:schemeClr>
                </a:solidFill>
              </a:rPr>
              <a:t>PRTC= </a:t>
            </a:r>
            <a:r>
              <a:rPr lang="pt-BR">
                <a:solidFill>
                  <a:schemeClr val="accent1">
                    <a:lumMod val="75000"/>
                  </a:schemeClr>
                </a:solidFill>
              </a:rPr>
              <a:t>Portaria Conjunta</a:t>
            </a:r>
          </a:p>
          <a:p>
            <a:pPr algn="just"/>
            <a:r>
              <a:rPr lang="pt-BR" b="1">
                <a:solidFill>
                  <a:schemeClr val="accent1">
                    <a:lumMod val="75000"/>
                  </a:schemeClr>
                </a:solidFill>
              </a:rPr>
              <a:t>LEI</a:t>
            </a:r>
            <a:r>
              <a:rPr lang="pt-BR" baseline="0">
                <a:solidFill>
                  <a:schemeClr val="accent1">
                    <a:lumMod val="75000"/>
                  </a:schemeClr>
                </a:solidFill>
              </a:rPr>
              <a:t> - Lei</a:t>
            </a:r>
          </a:p>
          <a:p>
            <a:pPr algn="just"/>
            <a:r>
              <a:rPr lang="pt-BR" b="1" baseline="0">
                <a:solidFill>
                  <a:schemeClr val="accent1">
                    <a:lumMod val="75000"/>
                  </a:schemeClr>
                </a:solidFill>
              </a:rPr>
              <a:t>MP-</a:t>
            </a:r>
            <a:r>
              <a:rPr lang="pt-BR" baseline="0">
                <a:solidFill>
                  <a:schemeClr val="accent1">
                    <a:lumMod val="75000"/>
                  </a:schemeClr>
                </a:solidFill>
              </a:rPr>
              <a:t> Medida Provisória</a:t>
            </a:r>
          </a:p>
          <a:p>
            <a:pPr algn="just"/>
            <a:r>
              <a:rPr lang="pt-BR" b="1" baseline="0">
                <a:solidFill>
                  <a:schemeClr val="accent1">
                    <a:lumMod val="75000"/>
                  </a:schemeClr>
                </a:solidFill>
              </a:rPr>
              <a:t>DCT</a:t>
            </a:r>
            <a:r>
              <a:rPr lang="pt-BR" baseline="0">
                <a:solidFill>
                  <a:schemeClr val="accent1">
                    <a:lumMod val="75000"/>
                  </a:schemeClr>
                </a:solidFill>
              </a:rPr>
              <a:t> - Decreto</a:t>
            </a:r>
            <a:endParaRPr lang="pt-BR">
              <a:solidFill>
                <a:schemeClr val="accent1">
                  <a:lumMod val="75000"/>
                </a:schemeClr>
              </a:solidFill>
            </a:endParaRPr>
          </a:p>
          <a:p>
            <a:endParaRPr lang="pt-BR"/>
          </a:p>
          <a:p>
            <a:endParaRPr lang="pt-BR"/>
          </a:p>
          <a:p>
            <a:endParaRPr lang="pt-BR"/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519565" y="1319963075"/>
            <a:ext cx="308458" cy="144752"/>
          </a:xfrm>
          <a:prstGeom prst="rect">
            <a:avLst/>
          </a:prstGeom>
          <a:solidFill>
            <a:srgbClr val="66FF66"/>
          </a:solidFill>
          <a:ln>
            <a:solidFill>
              <a:schemeClr val="tx2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27562" y="1320176769"/>
            <a:ext cx="297870" cy="134999"/>
          </a:xfrm>
          <a:prstGeom prst="rect">
            <a:avLst/>
          </a:prstGeom>
          <a:solidFill>
            <a:srgbClr val="FFFF99"/>
          </a:solidFill>
          <a:ln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536948" y="1320383715"/>
            <a:ext cx="296478" cy="155247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>
            <a:solidFill>
              <a:schemeClr val="accent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530153" y="1320606261"/>
            <a:ext cx="287281" cy="119397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</xdr:grpSp>
    <xdr:clientData/>
  </xdr:twoCellAnchor>
  <xdr:twoCellAnchor>
    <xdr:from>
      <xdr:col>4</xdr:col>
      <xdr:colOff>2083593</xdr:colOff>
      <xdr:row>114</xdr:row>
      <xdr:rowOff>140732</xdr:rowOff>
    </xdr:from>
    <xdr:to>
      <xdr:col>5</xdr:col>
      <xdr:colOff>229539</xdr:colOff>
      <xdr:row>115</xdr:row>
      <xdr:rowOff>132469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97B7AFFE-5106-4B42-A10B-A722442C610F}"/>
            </a:ext>
          </a:extLst>
        </xdr:cNvPr>
        <xdr:cNvSpPr/>
      </xdr:nvSpPr>
      <xdr:spPr>
        <a:xfrm>
          <a:off x="4548187" y="119524701"/>
          <a:ext cx="384321" cy="15842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428626</xdr:colOff>
      <xdr:row>1</xdr:row>
      <xdr:rowOff>95249</xdr:rowOff>
    </xdr:from>
    <xdr:to>
      <xdr:col>15</xdr:col>
      <xdr:colOff>95250</xdr:colOff>
      <xdr:row>19</xdr:row>
      <xdr:rowOff>152400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53326" y="371474"/>
          <a:ext cx="3324224" cy="3676651"/>
        </a:xfrm>
        <a:prstGeom prst="round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200" b="1" u="sng"/>
            <a:t>Observações</a:t>
          </a:r>
        </a:p>
        <a:p>
          <a:pPr algn="l"/>
          <a:endParaRPr lang="pt-BR" sz="1100"/>
        </a:p>
        <a:p>
          <a:pPr algn="l"/>
          <a:r>
            <a:rPr lang="pt-BR" sz="1100"/>
            <a:t>&gt;&gt;&gt; Consideram-se normas passíveis de compilação as vigentes com alterações ou revogadas;</a:t>
          </a:r>
        </a:p>
        <a:p>
          <a:pPr algn="l"/>
          <a:endParaRPr lang="pt-BR" sz="1100"/>
        </a:p>
        <a:p>
          <a:pPr algn="l"/>
          <a:r>
            <a:rPr lang="pt-BR" sz="1100"/>
            <a:t>&gt;&gt;&gt; Não são passíveis de compilação as normas anteriores a 1999 ou elaboradas por outros órgãos, bem como as instruções e portarias conjuntas;</a:t>
          </a:r>
        </a:p>
        <a:p>
          <a:pPr algn="l"/>
          <a:endParaRPr lang="pt-BR" sz="1100"/>
        </a:p>
        <a:p>
          <a:pPr algn="l"/>
          <a:r>
            <a:rPr lang="pt-BR" sz="1100"/>
            <a:t>&gt;&gt;&gt; No entanto,</a:t>
          </a:r>
          <a:r>
            <a:rPr lang="pt-BR" sz="1100" baseline="0"/>
            <a:t> sob demanda, algumas normas alteriores a 1999 são compiladas.</a:t>
          </a:r>
          <a:endParaRPr lang="pt-BR" sz="1100"/>
        </a:p>
        <a:p>
          <a:pPr algn="l"/>
          <a:endParaRPr lang="pt-BR" sz="1100"/>
        </a:p>
        <a:p>
          <a:pPr algn="l"/>
          <a:r>
            <a:rPr lang="pt-BR" sz="1100"/>
            <a:t>&gt;&gt;&gt; Somente se consideram</a:t>
          </a:r>
          <a:r>
            <a:rPr lang="pt-BR" sz="1100" baseline="0"/>
            <a:t> compiladas as normas após o upload da versão no Portal. Ou seja, normas pendentes de validação pela área técnica não são consideradas para esse fim.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VSSDF172\%23GGREG%202016\%23COGES\Estoque%20Regulat&#243;rio\Planilha_Estoque%20Regulat&#243;rio_produtos_ABAR_22set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VSSDF172\%23GGREG%202016\%23COGES\Estoque%20Regulat&#243;rio\ArquivoMorto\Planilha_Estoque%20Regulat&#243;rio_19set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%23GGREG%202017\%23GPROR\Nova%20Estrutura\Planilhas%20GPROR\Consolidado_Estoque%20Regulat&#243;rio_2018-Ve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A"/>
      <sheetName val="Referências"/>
      <sheetName val="Canceladas"/>
      <sheetName val="Plan1"/>
      <sheetName val="Plan2"/>
    </sheetNames>
    <sheetDataSet>
      <sheetData sheetId="0" refreshError="1"/>
      <sheetData sheetId="1" refreshError="1">
        <row r="3">
          <cell r="M3">
            <v>0</v>
          </cell>
          <cell r="P3">
            <v>0</v>
          </cell>
        </row>
        <row r="4">
          <cell r="M4" t="str">
            <v>Administração e Finanças</v>
          </cell>
          <cell r="P4">
            <v>1999</v>
          </cell>
        </row>
        <row r="5">
          <cell r="M5" t="str">
            <v>Alimentos</v>
          </cell>
          <cell r="P5">
            <v>2000</v>
          </cell>
        </row>
        <row r="6">
          <cell r="M6" t="str">
            <v>Cosméticos</v>
          </cell>
          <cell r="P6">
            <v>2001</v>
          </cell>
        </row>
        <row r="7">
          <cell r="M7" t="str">
            <v>Derivados do Tabaco</v>
          </cell>
          <cell r="P7">
            <v>2002</v>
          </cell>
        </row>
        <row r="8">
          <cell r="M8" t="str">
            <v>Medicamentos</v>
          </cell>
          <cell r="P8">
            <v>2003</v>
          </cell>
        </row>
        <row r="9">
          <cell r="M9" t="str">
            <v>Portos, Aeroportos e Fronteiras</v>
          </cell>
          <cell r="P9">
            <v>2004</v>
          </cell>
        </row>
        <row r="10">
          <cell r="M10" t="str">
            <v>Recursos Humanos</v>
          </cell>
          <cell r="P10">
            <v>2005</v>
          </cell>
        </row>
        <row r="11">
          <cell r="M11" t="str">
            <v>Saneantes</v>
          </cell>
          <cell r="P11">
            <v>2006</v>
          </cell>
        </row>
        <row r="12">
          <cell r="M12" t="str">
            <v>Sangue, Tecidos e Órgãos</v>
          </cell>
          <cell r="P12">
            <v>2007</v>
          </cell>
        </row>
        <row r="13">
          <cell r="M13" t="str">
            <v>Serviços de Saúde</v>
          </cell>
          <cell r="P13">
            <v>2008</v>
          </cell>
        </row>
        <row r="14">
          <cell r="M14" t="str">
            <v>Produtos para Saúde</v>
          </cell>
          <cell r="P14">
            <v>2009</v>
          </cell>
        </row>
        <row r="15">
          <cell r="M15" t="str">
            <v>Agrotóxicos e Toxicologia</v>
          </cell>
          <cell r="P15">
            <v>2010</v>
          </cell>
        </row>
        <row r="16">
          <cell r="M16" t="str">
            <v>Outros</v>
          </cell>
          <cell r="P16">
            <v>2011</v>
          </cell>
        </row>
        <row r="17">
          <cell r="M17" t="str">
            <v>Não Normativa</v>
          </cell>
          <cell r="P17">
            <v>2012</v>
          </cell>
        </row>
        <row r="18">
          <cell r="M18" t="str">
            <v>Não Identificada</v>
          </cell>
          <cell r="P18">
            <v>2013</v>
          </cell>
        </row>
        <row r="19">
          <cell r="M19">
            <v>0</v>
          </cell>
          <cell r="P19">
            <v>2014</v>
          </cell>
        </row>
        <row r="20">
          <cell r="M20">
            <v>0</v>
          </cell>
          <cell r="P20">
            <v>2015</v>
          </cell>
        </row>
        <row r="21">
          <cell r="M21">
            <v>0</v>
          </cell>
          <cell r="P21">
            <v>2016</v>
          </cell>
        </row>
        <row r="22">
          <cell r="M22">
            <v>0</v>
          </cell>
          <cell r="P22">
            <v>2017</v>
          </cell>
        </row>
        <row r="23">
          <cell r="M23">
            <v>0</v>
          </cell>
          <cell r="P23">
            <v>2018</v>
          </cell>
        </row>
        <row r="24">
          <cell r="M24">
            <v>0</v>
          </cell>
          <cell r="P24">
            <v>2019</v>
          </cell>
        </row>
        <row r="25">
          <cell r="M25">
            <v>0</v>
          </cell>
          <cell r="P25">
            <v>0</v>
          </cell>
        </row>
        <row r="26">
          <cell r="M26">
            <v>0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8"/>
  <sheetViews>
    <sheetView tabSelected="1" topLeftCell="B1" zoomScale="80" zoomScaleNormal="80" workbookViewId="0">
      <pane ySplit="2" topLeftCell="A3" activePane="bottomLeft" state="frozen"/>
      <selection activeCell="B1" sqref="B1"/>
      <selection pane="bottomLeft" activeCell="B1" sqref="B1:M148"/>
    </sheetView>
  </sheetViews>
  <sheetFormatPr defaultColWidth="9.140625" defaultRowHeight="12.75" x14ac:dyDescent="0.25"/>
  <cols>
    <col min="1" max="1" width="32" style="19" hidden="1" customWidth="1"/>
    <col min="2" max="2" width="11.28515625" style="12" bestFit="1" customWidth="1"/>
    <col min="3" max="3" width="11.140625" style="12" customWidth="1"/>
    <col min="4" max="4" width="14.5703125" style="18" bestFit="1" customWidth="1"/>
    <col min="5" max="5" width="33.5703125" style="20" customWidth="1"/>
    <col min="6" max="6" width="22.7109375" style="12" customWidth="1"/>
    <col min="7" max="7" width="20.140625" style="12" bestFit="1" customWidth="1"/>
    <col min="8" max="8" width="47.28515625" style="13" customWidth="1"/>
    <col min="9" max="9" width="19" style="19" bestFit="1" customWidth="1"/>
    <col min="10" max="10" width="11.5703125" style="13" customWidth="1"/>
    <col min="11" max="11" width="35" style="12" bestFit="1" customWidth="1"/>
    <col min="12" max="12" width="13.42578125" style="12" customWidth="1"/>
    <col min="13" max="13" width="52" style="12" customWidth="1"/>
    <col min="14" max="16384" width="9.140625" style="12"/>
  </cols>
  <sheetData>
    <row r="1" spans="1:51" ht="88.5" hidden="1" customHeight="1" x14ac:dyDescent="0.25">
      <c r="B1" s="132"/>
      <c r="C1" s="132"/>
      <c r="D1" s="132"/>
      <c r="E1" s="132"/>
      <c r="F1" s="131" t="s">
        <v>242</v>
      </c>
      <c r="G1" s="131"/>
      <c r="H1" s="131"/>
      <c r="I1" s="131"/>
      <c r="J1" s="131"/>
      <c r="K1" s="131"/>
      <c r="L1" s="131"/>
      <c r="M1" s="131"/>
    </row>
    <row r="2" spans="1:51" ht="36.75" customHeight="1" x14ac:dyDescent="0.25">
      <c r="B2" s="14" t="s">
        <v>0</v>
      </c>
      <c r="C2" s="15" t="s">
        <v>1</v>
      </c>
      <c r="D2" s="14" t="s">
        <v>2</v>
      </c>
      <c r="E2" s="16" t="s">
        <v>225</v>
      </c>
      <c r="F2" s="15" t="s">
        <v>3</v>
      </c>
      <c r="G2" s="16" t="s">
        <v>4</v>
      </c>
      <c r="H2" s="109" t="s">
        <v>5</v>
      </c>
      <c r="I2" s="17" t="s">
        <v>6</v>
      </c>
      <c r="J2" s="17" t="s">
        <v>7</v>
      </c>
      <c r="K2" s="17" t="s">
        <v>8</v>
      </c>
      <c r="L2" s="17" t="s">
        <v>9</v>
      </c>
      <c r="M2" s="17" t="s">
        <v>10</v>
      </c>
    </row>
    <row r="3" spans="1:51" s="59" customFormat="1" ht="50.25" customHeight="1" x14ac:dyDescent="0.25">
      <c r="B3" s="68">
        <v>1960</v>
      </c>
      <c r="C3" s="69" t="s">
        <v>28</v>
      </c>
      <c r="D3" s="70">
        <v>3820</v>
      </c>
      <c r="E3" s="71" t="s">
        <v>226</v>
      </c>
      <c r="F3" s="69" t="s">
        <v>197</v>
      </c>
      <c r="G3" s="71">
        <v>22231</v>
      </c>
      <c r="H3" s="73" t="s">
        <v>196</v>
      </c>
      <c r="I3" s="72" t="s">
        <v>18</v>
      </c>
      <c r="J3" s="72" t="s">
        <v>13</v>
      </c>
      <c r="K3" s="72" t="s">
        <v>14</v>
      </c>
      <c r="L3" s="72" t="s">
        <v>23</v>
      </c>
      <c r="M3" s="72" t="s">
        <v>14</v>
      </c>
    </row>
    <row r="4" spans="1:51" s="60" customFormat="1" ht="57.75" customHeight="1" x14ac:dyDescent="0.25">
      <c r="B4" s="68">
        <v>1973</v>
      </c>
      <c r="C4" s="69" t="s">
        <v>28</v>
      </c>
      <c r="D4" s="70">
        <v>5991</v>
      </c>
      <c r="E4" s="71" t="s">
        <v>227</v>
      </c>
      <c r="F4" s="69" t="s">
        <v>200</v>
      </c>
      <c r="G4" s="71">
        <v>27017</v>
      </c>
      <c r="H4" s="73" t="s">
        <v>201</v>
      </c>
      <c r="I4" s="72" t="s">
        <v>18</v>
      </c>
      <c r="J4" s="72" t="s">
        <v>13</v>
      </c>
      <c r="K4" s="72" t="s">
        <v>14</v>
      </c>
      <c r="L4" s="72" t="s">
        <v>23</v>
      </c>
      <c r="M4" s="72" t="s">
        <v>14</v>
      </c>
    </row>
    <row r="5" spans="1:51" s="62" customFormat="1" ht="59.25" customHeight="1" x14ac:dyDescent="0.25">
      <c r="A5" s="60"/>
      <c r="B5" s="68">
        <v>1973</v>
      </c>
      <c r="C5" s="69" t="s">
        <v>28</v>
      </c>
      <c r="D5" s="70">
        <v>3163</v>
      </c>
      <c r="E5" s="71" t="s">
        <v>298</v>
      </c>
      <c r="F5" s="69" t="s">
        <v>299</v>
      </c>
      <c r="G5" s="71">
        <v>26941</v>
      </c>
      <c r="H5" s="73" t="s">
        <v>300</v>
      </c>
      <c r="I5" s="72" t="s">
        <v>18</v>
      </c>
      <c r="J5" s="72" t="s">
        <v>13</v>
      </c>
      <c r="K5" s="72" t="s">
        <v>14</v>
      </c>
      <c r="L5" s="72" t="s">
        <v>23</v>
      </c>
      <c r="M5" s="72" t="s">
        <v>303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</row>
    <row r="6" spans="1:51" s="62" customFormat="1" ht="75.75" customHeight="1" x14ac:dyDescent="0.25">
      <c r="A6" s="60"/>
      <c r="B6" s="68">
        <v>1974</v>
      </c>
      <c r="C6" s="69" t="s">
        <v>111</v>
      </c>
      <c r="D6" s="70">
        <v>74170</v>
      </c>
      <c r="E6" s="71" t="s">
        <v>226</v>
      </c>
      <c r="F6" s="69" t="s">
        <v>202</v>
      </c>
      <c r="G6" s="71">
        <v>27191</v>
      </c>
      <c r="H6" s="73" t="s">
        <v>203</v>
      </c>
      <c r="I6" s="72" t="s">
        <v>18</v>
      </c>
      <c r="J6" s="72" t="s">
        <v>13</v>
      </c>
      <c r="K6" s="72" t="s">
        <v>14</v>
      </c>
      <c r="L6" s="72" t="s">
        <v>23</v>
      </c>
      <c r="M6" s="72" t="s">
        <v>14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</row>
    <row r="7" spans="1:51" s="60" customFormat="1" ht="71.25" customHeight="1" x14ac:dyDescent="0.25">
      <c r="B7" s="83">
        <v>1976</v>
      </c>
      <c r="C7" s="84" t="s">
        <v>28</v>
      </c>
      <c r="D7" s="85">
        <v>6360</v>
      </c>
      <c r="E7" s="86" t="s">
        <v>256</v>
      </c>
      <c r="F7" s="84" t="s">
        <v>194</v>
      </c>
      <c r="G7" s="86">
        <v>28027</v>
      </c>
      <c r="H7" s="90" t="s">
        <v>192</v>
      </c>
      <c r="I7" s="87" t="s">
        <v>18</v>
      </c>
      <c r="J7" s="87" t="s">
        <v>13</v>
      </c>
      <c r="K7" s="87" t="s">
        <v>14</v>
      </c>
      <c r="L7" s="87" t="s">
        <v>15</v>
      </c>
      <c r="M7" s="87" t="s">
        <v>193</v>
      </c>
    </row>
    <row r="8" spans="1:51" s="60" customFormat="1" ht="60.75" customHeight="1" x14ac:dyDescent="0.25">
      <c r="B8" s="68">
        <v>1977</v>
      </c>
      <c r="C8" s="69" t="s">
        <v>28</v>
      </c>
      <c r="D8" s="70">
        <v>6437</v>
      </c>
      <c r="E8" s="71" t="s">
        <v>280</v>
      </c>
      <c r="F8" s="69" t="s">
        <v>208</v>
      </c>
      <c r="G8" s="71">
        <v>28361</v>
      </c>
      <c r="H8" s="73" t="s">
        <v>209</v>
      </c>
      <c r="I8" s="72" t="s">
        <v>18</v>
      </c>
      <c r="J8" s="72" t="s">
        <v>13</v>
      </c>
      <c r="K8" s="72" t="s">
        <v>14</v>
      </c>
      <c r="L8" s="72" t="s">
        <v>23</v>
      </c>
      <c r="M8" s="72" t="s">
        <v>14</v>
      </c>
    </row>
    <row r="9" spans="1:51" s="60" customFormat="1" ht="61.5" customHeight="1" x14ac:dyDescent="0.25">
      <c r="B9" s="68">
        <v>1981</v>
      </c>
      <c r="C9" s="69" t="s">
        <v>111</v>
      </c>
      <c r="D9" s="70">
        <v>85878</v>
      </c>
      <c r="E9" s="71" t="s">
        <v>226</v>
      </c>
      <c r="F9" s="69" t="s">
        <v>198</v>
      </c>
      <c r="G9" s="71">
        <v>29685</v>
      </c>
      <c r="H9" s="73" t="s">
        <v>199</v>
      </c>
      <c r="I9" s="72" t="s">
        <v>18</v>
      </c>
      <c r="J9" s="72" t="s">
        <v>13</v>
      </c>
      <c r="K9" s="72" t="s">
        <v>14</v>
      </c>
      <c r="L9" s="72" t="s">
        <v>23</v>
      </c>
      <c r="M9" s="72" t="s">
        <v>14</v>
      </c>
    </row>
    <row r="10" spans="1:51" s="60" customFormat="1" ht="58.5" customHeight="1" x14ac:dyDescent="0.25">
      <c r="B10" s="68">
        <v>1990</v>
      </c>
      <c r="C10" s="69" t="s">
        <v>33</v>
      </c>
      <c r="D10" s="70">
        <v>8</v>
      </c>
      <c r="E10" s="71" t="s">
        <v>298</v>
      </c>
      <c r="F10" s="69" t="s">
        <v>304</v>
      </c>
      <c r="G10" s="71">
        <v>33213</v>
      </c>
      <c r="H10" s="73" t="s">
        <v>305</v>
      </c>
      <c r="I10" s="72" t="s">
        <v>18</v>
      </c>
      <c r="J10" s="72" t="s">
        <v>13</v>
      </c>
      <c r="K10" s="72" t="s">
        <v>306</v>
      </c>
      <c r="L10" s="72" t="s">
        <v>23</v>
      </c>
      <c r="M10" s="72" t="s">
        <v>14</v>
      </c>
    </row>
    <row r="11" spans="1:51" s="60" customFormat="1" ht="72" customHeight="1" x14ac:dyDescent="0.25">
      <c r="B11" s="83">
        <v>1993</v>
      </c>
      <c r="C11" s="84" t="s">
        <v>28</v>
      </c>
      <c r="D11" s="85">
        <v>8666</v>
      </c>
      <c r="E11" s="86" t="s">
        <v>229</v>
      </c>
      <c r="F11" s="84" t="s">
        <v>213</v>
      </c>
      <c r="G11" s="86">
        <v>34142</v>
      </c>
      <c r="H11" s="90" t="s">
        <v>210</v>
      </c>
      <c r="I11" s="87" t="s">
        <v>18</v>
      </c>
      <c r="J11" s="88" t="s">
        <v>13</v>
      </c>
      <c r="K11" s="87" t="s">
        <v>14</v>
      </c>
      <c r="L11" s="87" t="s">
        <v>15</v>
      </c>
      <c r="M11" s="87" t="s">
        <v>211</v>
      </c>
    </row>
    <row r="12" spans="1:51" s="60" customFormat="1" ht="68.25" customHeight="1" x14ac:dyDescent="0.25">
      <c r="B12" s="68">
        <v>1994</v>
      </c>
      <c r="C12" s="69" t="s">
        <v>343</v>
      </c>
      <c r="D12" s="70">
        <v>1</v>
      </c>
      <c r="E12" s="71" t="s">
        <v>240</v>
      </c>
      <c r="F12" s="69" t="s">
        <v>345</v>
      </c>
      <c r="G12" s="71">
        <v>34607</v>
      </c>
      <c r="H12" s="73" t="s">
        <v>344</v>
      </c>
      <c r="I12" s="72" t="s">
        <v>18</v>
      </c>
      <c r="J12" s="74" t="s">
        <v>13</v>
      </c>
      <c r="K12" s="72" t="s">
        <v>346</v>
      </c>
      <c r="L12" s="72" t="s">
        <v>23</v>
      </c>
      <c r="M12" s="72" t="s">
        <v>347</v>
      </c>
    </row>
    <row r="13" spans="1:51" s="60" customFormat="1" ht="56.25" customHeight="1" x14ac:dyDescent="0.25">
      <c r="B13" s="83">
        <v>1998</v>
      </c>
      <c r="C13" s="84" t="s">
        <v>11</v>
      </c>
      <c r="D13" s="83">
        <v>344</v>
      </c>
      <c r="E13" s="86" t="s">
        <v>255</v>
      </c>
      <c r="F13" s="84" t="s">
        <v>212</v>
      </c>
      <c r="G13" s="86">
        <v>35930</v>
      </c>
      <c r="H13" s="90" t="s">
        <v>214</v>
      </c>
      <c r="I13" s="87" t="s">
        <v>18</v>
      </c>
      <c r="J13" s="88" t="s">
        <v>13</v>
      </c>
      <c r="K13" s="87" t="s">
        <v>14</v>
      </c>
      <c r="L13" s="87" t="s">
        <v>15</v>
      </c>
      <c r="M13" s="87" t="s">
        <v>215</v>
      </c>
    </row>
    <row r="14" spans="1:51" s="60" customFormat="1" ht="102" x14ac:dyDescent="0.25">
      <c r="B14" s="83">
        <v>1998</v>
      </c>
      <c r="C14" s="84" t="s">
        <v>11</v>
      </c>
      <c r="D14" s="85">
        <v>2814</v>
      </c>
      <c r="E14" s="86" t="s">
        <v>231</v>
      </c>
      <c r="F14" s="84" t="s">
        <v>216</v>
      </c>
      <c r="G14" s="86">
        <v>35947</v>
      </c>
      <c r="H14" s="90" t="s">
        <v>217</v>
      </c>
      <c r="I14" s="87" t="s">
        <v>18</v>
      </c>
      <c r="J14" s="88" t="s">
        <v>13</v>
      </c>
      <c r="K14" s="87" t="s">
        <v>14</v>
      </c>
      <c r="L14" s="87" t="s">
        <v>15</v>
      </c>
      <c r="M14" s="87" t="s">
        <v>230</v>
      </c>
    </row>
    <row r="15" spans="1:51" s="60" customFormat="1" ht="73.5" customHeight="1" x14ac:dyDescent="0.25">
      <c r="B15" s="68">
        <v>1998</v>
      </c>
      <c r="C15" s="69" t="s">
        <v>11</v>
      </c>
      <c r="D15" s="68">
        <v>801</v>
      </c>
      <c r="E15" s="71" t="s">
        <v>232</v>
      </c>
      <c r="F15" s="69" t="s">
        <v>218</v>
      </c>
      <c r="G15" s="71">
        <v>36077</v>
      </c>
      <c r="H15" s="73" t="s">
        <v>219</v>
      </c>
      <c r="I15" s="72" t="s">
        <v>12</v>
      </c>
      <c r="J15" s="74" t="s">
        <v>13</v>
      </c>
      <c r="K15" s="72" t="s">
        <v>14</v>
      </c>
      <c r="L15" s="72" t="s">
        <v>23</v>
      </c>
      <c r="M15" s="72" t="s">
        <v>14</v>
      </c>
    </row>
    <row r="16" spans="1:51" s="60" customFormat="1" ht="186.75" customHeight="1" x14ac:dyDescent="0.25">
      <c r="B16" s="83">
        <v>1998</v>
      </c>
      <c r="C16" s="84" t="s">
        <v>11</v>
      </c>
      <c r="D16" s="83">
        <v>802</v>
      </c>
      <c r="E16" s="86" t="s">
        <v>233</v>
      </c>
      <c r="F16" s="84" t="s">
        <v>220</v>
      </c>
      <c r="G16" s="86">
        <v>36077</v>
      </c>
      <c r="H16" s="90" t="s">
        <v>221</v>
      </c>
      <c r="I16" s="87" t="s">
        <v>12</v>
      </c>
      <c r="J16" s="88" t="s">
        <v>13</v>
      </c>
      <c r="K16" s="87" t="s">
        <v>14</v>
      </c>
      <c r="L16" s="87" t="s">
        <v>15</v>
      </c>
      <c r="M16" s="87" t="s">
        <v>411</v>
      </c>
    </row>
    <row r="17" spans="1:13" s="60" customFormat="1" ht="188.25" customHeight="1" x14ac:dyDescent="0.25">
      <c r="B17" s="68">
        <v>1998</v>
      </c>
      <c r="C17" s="69" t="s">
        <v>11</v>
      </c>
      <c r="D17" s="70">
        <v>1051</v>
      </c>
      <c r="E17" s="71" t="s">
        <v>234</v>
      </c>
      <c r="F17" s="69" t="s">
        <v>222</v>
      </c>
      <c r="G17" s="71">
        <v>36160</v>
      </c>
      <c r="H17" s="73" t="s">
        <v>396</v>
      </c>
      <c r="I17" s="72" t="s">
        <v>18</v>
      </c>
      <c r="J17" s="74" t="s">
        <v>13</v>
      </c>
      <c r="K17" s="72" t="s">
        <v>14</v>
      </c>
      <c r="L17" s="72" t="s">
        <v>23</v>
      </c>
      <c r="M17" s="72" t="s">
        <v>14</v>
      </c>
    </row>
    <row r="18" spans="1:13" s="60" customFormat="1" ht="63" customHeight="1" x14ac:dyDescent="0.2">
      <c r="A18" s="61"/>
      <c r="B18" s="83">
        <v>1999</v>
      </c>
      <c r="C18" s="84" t="s">
        <v>28</v>
      </c>
      <c r="D18" s="85">
        <v>9782</v>
      </c>
      <c r="E18" s="89" t="s">
        <v>226</v>
      </c>
      <c r="F18" s="84">
        <v>36186</v>
      </c>
      <c r="G18" s="86">
        <v>36187</v>
      </c>
      <c r="H18" s="90" t="s">
        <v>29</v>
      </c>
      <c r="I18" s="87" t="s">
        <v>18</v>
      </c>
      <c r="J18" s="90" t="s">
        <v>13</v>
      </c>
      <c r="K18" s="87" t="s">
        <v>14</v>
      </c>
      <c r="L18" s="87" t="s">
        <v>15</v>
      </c>
      <c r="M18" s="91" t="s">
        <v>30</v>
      </c>
    </row>
    <row r="19" spans="1:13" s="61" customFormat="1" ht="81" customHeight="1" x14ac:dyDescent="0.2">
      <c r="A19" s="61" t="str">
        <f t="shared" ref="A19" si="0">CONCATENATE(C19,D19,B19)</f>
        <v>PRT61999</v>
      </c>
      <c r="B19" s="83">
        <v>1999</v>
      </c>
      <c r="C19" s="84" t="s">
        <v>11</v>
      </c>
      <c r="D19" s="83">
        <v>6</v>
      </c>
      <c r="E19" s="92" t="s">
        <v>254</v>
      </c>
      <c r="F19" s="91" t="s">
        <v>35</v>
      </c>
      <c r="G19" s="89">
        <v>36192</v>
      </c>
      <c r="H19" s="90" t="s">
        <v>36</v>
      </c>
      <c r="I19" s="84" t="s">
        <v>18</v>
      </c>
      <c r="J19" s="90" t="s">
        <v>20</v>
      </c>
      <c r="K19" s="87" t="s">
        <v>37</v>
      </c>
      <c r="L19" s="87" t="s">
        <v>15</v>
      </c>
      <c r="M19" s="87" t="s">
        <v>38</v>
      </c>
    </row>
    <row r="20" spans="1:13" s="61" customFormat="1" ht="89.25" x14ac:dyDescent="0.2">
      <c r="B20" s="68">
        <v>1999</v>
      </c>
      <c r="C20" s="69" t="s">
        <v>33</v>
      </c>
      <c r="D20" s="68">
        <v>89</v>
      </c>
      <c r="E20" s="75" t="s">
        <v>226</v>
      </c>
      <c r="F20" s="76" t="s">
        <v>223</v>
      </c>
      <c r="G20" s="75">
        <v>36293</v>
      </c>
      <c r="H20" s="110" t="s">
        <v>224</v>
      </c>
      <c r="I20" s="69" t="s">
        <v>12</v>
      </c>
      <c r="J20" s="73" t="s">
        <v>13</v>
      </c>
      <c r="K20" s="72" t="s">
        <v>14</v>
      </c>
      <c r="L20" s="72" t="s">
        <v>23</v>
      </c>
      <c r="M20" s="72" t="s">
        <v>14</v>
      </c>
    </row>
    <row r="21" spans="1:13" s="61" customFormat="1" ht="61.5" customHeight="1" x14ac:dyDescent="0.2">
      <c r="B21" s="68">
        <v>2000</v>
      </c>
      <c r="C21" s="69" t="s">
        <v>33</v>
      </c>
      <c r="D21" s="68">
        <v>273</v>
      </c>
      <c r="E21" s="76" t="s">
        <v>298</v>
      </c>
      <c r="F21" s="76" t="s">
        <v>307</v>
      </c>
      <c r="G21" s="75">
        <v>36859</v>
      </c>
      <c r="H21" s="110" t="s">
        <v>308</v>
      </c>
      <c r="I21" s="69" t="s">
        <v>18</v>
      </c>
      <c r="J21" s="73" t="s">
        <v>13</v>
      </c>
      <c r="K21" s="72" t="s">
        <v>309</v>
      </c>
      <c r="L21" s="72" t="s">
        <v>23</v>
      </c>
      <c r="M21" s="72" t="s">
        <v>14</v>
      </c>
    </row>
    <row r="22" spans="1:13" s="61" customFormat="1" ht="48.75" customHeight="1" x14ac:dyDescent="0.2">
      <c r="A22" s="61" t="str">
        <f t="shared" ref="A22:A23" si="1">CONCATENATE(C22,D22,B22)</f>
        <v>RDC972000</v>
      </c>
      <c r="B22" s="68">
        <v>2000</v>
      </c>
      <c r="C22" s="69" t="s">
        <v>31</v>
      </c>
      <c r="D22" s="68">
        <v>97</v>
      </c>
      <c r="E22" s="71" t="s">
        <v>232</v>
      </c>
      <c r="F22" s="77" t="s">
        <v>44</v>
      </c>
      <c r="G22" s="71">
        <v>36840</v>
      </c>
      <c r="H22" s="73" t="s">
        <v>45</v>
      </c>
      <c r="I22" s="72" t="s">
        <v>40</v>
      </c>
      <c r="J22" s="73" t="s">
        <v>13</v>
      </c>
      <c r="K22" s="72" t="s">
        <v>14</v>
      </c>
      <c r="L22" s="72" t="s">
        <v>23</v>
      </c>
      <c r="M22" s="72" t="s">
        <v>14</v>
      </c>
    </row>
    <row r="23" spans="1:13" s="61" customFormat="1" ht="74.25" customHeight="1" x14ac:dyDescent="0.2">
      <c r="A23" s="61" t="str">
        <f t="shared" si="1"/>
        <v>RDC562001</v>
      </c>
      <c r="B23" s="68">
        <v>2001</v>
      </c>
      <c r="C23" s="69" t="s">
        <v>31</v>
      </c>
      <c r="D23" s="68">
        <v>56</v>
      </c>
      <c r="E23" s="71" t="s">
        <v>232</v>
      </c>
      <c r="F23" s="77" t="s">
        <v>46</v>
      </c>
      <c r="G23" s="71">
        <v>36991</v>
      </c>
      <c r="H23" s="73" t="s">
        <v>47</v>
      </c>
      <c r="I23" s="72" t="s">
        <v>40</v>
      </c>
      <c r="J23" s="73" t="s">
        <v>13</v>
      </c>
      <c r="K23" s="72" t="s">
        <v>14</v>
      </c>
      <c r="L23" s="72" t="s">
        <v>23</v>
      </c>
      <c r="M23" s="72" t="s">
        <v>14</v>
      </c>
    </row>
    <row r="24" spans="1:13" s="61" customFormat="1" ht="85.5" customHeight="1" x14ac:dyDescent="0.2">
      <c r="A24" s="61" t="str">
        <f t="shared" ref="A24:A26" si="2">CONCATENATE(C24,D24,B24)</f>
        <v>RDC1852001</v>
      </c>
      <c r="B24" s="83">
        <v>2001</v>
      </c>
      <c r="C24" s="84" t="s">
        <v>31</v>
      </c>
      <c r="D24" s="83">
        <v>185</v>
      </c>
      <c r="E24" s="86" t="s">
        <v>232</v>
      </c>
      <c r="F24" s="84" t="s">
        <v>49</v>
      </c>
      <c r="G24" s="86">
        <v>37188</v>
      </c>
      <c r="H24" s="90" t="s">
        <v>50</v>
      </c>
      <c r="I24" s="87" t="s">
        <v>40</v>
      </c>
      <c r="J24" s="90" t="s">
        <v>20</v>
      </c>
      <c r="K24" s="87" t="s">
        <v>51</v>
      </c>
      <c r="L24" s="87" t="s">
        <v>15</v>
      </c>
      <c r="M24" s="87" t="s">
        <v>52</v>
      </c>
    </row>
    <row r="25" spans="1:13" s="61" customFormat="1" ht="54.75" customHeight="1" x14ac:dyDescent="0.2">
      <c r="A25" s="61" t="str">
        <f t="shared" si="2"/>
        <v>LEI77992001</v>
      </c>
      <c r="B25" s="68">
        <v>2001</v>
      </c>
      <c r="C25" s="69" t="s">
        <v>28</v>
      </c>
      <c r="D25" s="68">
        <v>7799</v>
      </c>
      <c r="E25" s="71" t="s">
        <v>298</v>
      </c>
      <c r="F25" s="69" t="s">
        <v>241</v>
      </c>
      <c r="G25" s="71">
        <v>36929</v>
      </c>
      <c r="H25" s="73" t="s">
        <v>301</v>
      </c>
      <c r="I25" s="72" t="s">
        <v>18</v>
      </c>
      <c r="J25" s="73" t="s">
        <v>13</v>
      </c>
      <c r="K25" s="72" t="s">
        <v>241</v>
      </c>
      <c r="L25" s="72" t="s">
        <v>23</v>
      </c>
      <c r="M25" s="72" t="s">
        <v>302</v>
      </c>
    </row>
    <row r="26" spans="1:13" s="61" customFormat="1" ht="78" customHeight="1" x14ac:dyDescent="0.2">
      <c r="A26" s="61" t="str">
        <f t="shared" si="2"/>
        <v>RE3652001</v>
      </c>
      <c r="B26" s="83">
        <v>2001</v>
      </c>
      <c r="C26" s="84" t="s">
        <v>33</v>
      </c>
      <c r="D26" s="83">
        <v>365</v>
      </c>
      <c r="E26" s="86" t="s">
        <v>226</v>
      </c>
      <c r="F26" s="84" t="s">
        <v>241</v>
      </c>
      <c r="G26" s="86">
        <v>37166</v>
      </c>
      <c r="H26" s="90" t="s">
        <v>335</v>
      </c>
      <c r="I26" s="87" t="s">
        <v>18</v>
      </c>
      <c r="J26" s="90" t="s">
        <v>13</v>
      </c>
      <c r="K26" s="87" t="s">
        <v>14</v>
      </c>
      <c r="L26" s="87" t="s">
        <v>15</v>
      </c>
      <c r="M26" s="87" t="s">
        <v>336</v>
      </c>
    </row>
    <row r="27" spans="1:13" s="61" customFormat="1" ht="128.25" customHeight="1" x14ac:dyDescent="0.2">
      <c r="A27" s="64"/>
      <c r="B27" s="68">
        <v>2001</v>
      </c>
      <c r="C27" s="69" t="s">
        <v>348</v>
      </c>
      <c r="D27" s="68" t="s">
        <v>349</v>
      </c>
      <c r="E27" s="71" t="s">
        <v>353</v>
      </c>
      <c r="F27" s="69" t="s">
        <v>350</v>
      </c>
      <c r="G27" s="71">
        <v>37126</v>
      </c>
      <c r="H27" s="73" t="s">
        <v>351</v>
      </c>
      <c r="I27" s="72" t="s">
        <v>18</v>
      </c>
      <c r="J27" s="73" t="s">
        <v>13</v>
      </c>
      <c r="K27" s="72" t="s">
        <v>352</v>
      </c>
      <c r="L27" s="72" t="s">
        <v>23</v>
      </c>
      <c r="M27" s="72" t="s">
        <v>14</v>
      </c>
    </row>
    <row r="28" spans="1:13" s="61" customFormat="1" ht="189.75" customHeight="1" x14ac:dyDescent="0.2">
      <c r="A28" s="61" t="str">
        <f t="shared" ref="A28:A34" si="3">CONCATENATE(C28,D28,B28)</f>
        <v>RDC3202002</v>
      </c>
      <c r="B28" s="83">
        <v>2002</v>
      </c>
      <c r="C28" s="84" t="s">
        <v>31</v>
      </c>
      <c r="D28" s="83">
        <v>320</v>
      </c>
      <c r="E28" s="92" t="s">
        <v>235</v>
      </c>
      <c r="F28" s="92" t="s">
        <v>53</v>
      </c>
      <c r="G28" s="89">
        <v>37585</v>
      </c>
      <c r="H28" s="90" t="s">
        <v>54</v>
      </c>
      <c r="I28" s="87" t="s">
        <v>12</v>
      </c>
      <c r="J28" s="90" t="s">
        <v>20</v>
      </c>
      <c r="K28" s="87" t="s">
        <v>42</v>
      </c>
      <c r="L28" s="87" t="s">
        <v>15</v>
      </c>
      <c r="M28" s="87" t="s">
        <v>424</v>
      </c>
    </row>
    <row r="29" spans="1:13" s="61" customFormat="1" ht="135.75" customHeight="1" x14ac:dyDescent="0.2">
      <c r="A29" s="61" t="str">
        <f t="shared" si="3"/>
        <v>RDC3462002</v>
      </c>
      <c r="B29" s="83">
        <v>2002</v>
      </c>
      <c r="C29" s="84" t="s">
        <v>31</v>
      </c>
      <c r="D29" s="83">
        <v>346</v>
      </c>
      <c r="E29" s="92" t="s">
        <v>252</v>
      </c>
      <c r="F29" s="92" t="s">
        <v>248</v>
      </c>
      <c r="G29" s="89">
        <v>37609</v>
      </c>
      <c r="H29" s="90" t="s">
        <v>55</v>
      </c>
      <c r="I29" s="87" t="s">
        <v>18</v>
      </c>
      <c r="J29" s="90" t="s">
        <v>13</v>
      </c>
      <c r="K29" s="87" t="s">
        <v>241</v>
      </c>
      <c r="L29" s="87" t="s">
        <v>15</v>
      </c>
      <c r="M29" s="87" t="s">
        <v>249</v>
      </c>
    </row>
    <row r="30" spans="1:13" s="61" customFormat="1" ht="57" customHeight="1" x14ac:dyDescent="0.2">
      <c r="A30" s="61" t="str">
        <f t="shared" si="3"/>
        <v>RE3162002</v>
      </c>
      <c r="B30" s="83">
        <v>2002</v>
      </c>
      <c r="C30" s="84" t="s">
        <v>33</v>
      </c>
      <c r="D30" s="83">
        <v>316</v>
      </c>
      <c r="E30" s="92" t="s">
        <v>236</v>
      </c>
      <c r="F30" s="92" t="s">
        <v>291</v>
      </c>
      <c r="G30" s="89">
        <v>37558</v>
      </c>
      <c r="H30" s="107" t="s">
        <v>290</v>
      </c>
      <c r="I30" s="87" t="s">
        <v>18</v>
      </c>
      <c r="J30" s="90" t="s">
        <v>13</v>
      </c>
      <c r="K30" s="87" t="s">
        <v>14</v>
      </c>
      <c r="L30" s="87" t="s">
        <v>15</v>
      </c>
      <c r="M30" s="87" t="s">
        <v>292</v>
      </c>
    </row>
    <row r="31" spans="1:13" s="61" customFormat="1" ht="51" x14ac:dyDescent="0.2">
      <c r="A31" s="61" t="str">
        <f t="shared" si="3"/>
        <v>RE3132002</v>
      </c>
      <c r="B31" s="68">
        <v>2002</v>
      </c>
      <c r="C31" s="69" t="s">
        <v>33</v>
      </c>
      <c r="D31" s="68">
        <v>313</v>
      </c>
      <c r="E31" s="76" t="s">
        <v>298</v>
      </c>
      <c r="F31" s="76" t="s">
        <v>310</v>
      </c>
      <c r="G31" s="75">
        <v>37558</v>
      </c>
      <c r="H31" s="108" t="s">
        <v>311</v>
      </c>
      <c r="I31" s="72" t="s">
        <v>18</v>
      </c>
      <c r="J31" s="73" t="s">
        <v>13</v>
      </c>
      <c r="K31" s="72" t="s">
        <v>312</v>
      </c>
      <c r="L31" s="72" t="s">
        <v>23</v>
      </c>
      <c r="M31" s="72" t="s">
        <v>287</v>
      </c>
    </row>
    <row r="32" spans="1:13" s="61" customFormat="1" ht="90.75" customHeight="1" x14ac:dyDescent="0.2">
      <c r="A32" s="61" t="str">
        <f t="shared" si="3"/>
        <v>RE3192002</v>
      </c>
      <c r="B32" s="68">
        <v>2002</v>
      </c>
      <c r="C32" s="69" t="s">
        <v>33</v>
      </c>
      <c r="D32" s="68">
        <v>319</v>
      </c>
      <c r="E32" s="76" t="s">
        <v>298</v>
      </c>
      <c r="F32" s="76" t="s">
        <v>313</v>
      </c>
      <c r="G32" s="75">
        <v>37594</v>
      </c>
      <c r="H32" s="108" t="s">
        <v>314</v>
      </c>
      <c r="I32" s="72" t="s">
        <v>18</v>
      </c>
      <c r="J32" s="73" t="s">
        <v>20</v>
      </c>
      <c r="K32" s="72" t="s">
        <v>315</v>
      </c>
      <c r="L32" s="72" t="s">
        <v>23</v>
      </c>
      <c r="M32" s="72" t="s">
        <v>287</v>
      </c>
    </row>
    <row r="33" spans="1:13" s="61" customFormat="1" ht="141.75" customHeight="1" x14ac:dyDescent="0.2">
      <c r="A33" s="61" t="str">
        <f t="shared" si="3"/>
        <v>RE492002</v>
      </c>
      <c r="B33" s="68">
        <v>2002</v>
      </c>
      <c r="C33" s="69" t="s">
        <v>33</v>
      </c>
      <c r="D33" s="68">
        <v>49</v>
      </c>
      <c r="E33" s="76" t="s">
        <v>322</v>
      </c>
      <c r="F33" s="76" t="s">
        <v>241</v>
      </c>
      <c r="G33" s="75" t="s">
        <v>241</v>
      </c>
      <c r="H33" s="108" t="s">
        <v>323</v>
      </c>
      <c r="I33" s="72" t="s">
        <v>18</v>
      </c>
      <c r="J33" s="73" t="s">
        <v>13</v>
      </c>
      <c r="K33" s="72" t="s">
        <v>324</v>
      </c>
      <c r="L33" s="72" t="s">
        <v>23</v>
      </c>
      <c r="M33" s="72" t="s">
        <v>325</v>
      </c>
    </row>
    <row r="34" spans="1:13" s="60" customFormat="1" ht="148.5" customHeight="1" x14ac:dyDescent="0.2">
      <c r="A34" s="61" t="str">
        <f t="shared" si="3"/>
        <v>RDC162003</v>
      </c>
      <c r="B34" s="96">
        <v>2003</v>
      </c>
      <c r="C34" s="97" t="s">
        <v>31</v>
      </c>
      <c r="D34" s="96">
        <v>16</v>
      </c>
      <c r="E34" s="98" t="s">
        <v>235</v>
      </c>
      <c r="F34" s="97" t="s">
        <v>56</v>
      </c>
      <c r="G34" s="98">
        <v>37644</v>
      </c>
      <c r="H34" s="103" t="s">
        <v>57</v>
      </c>
      <c r="I34" s="99" t="s">
        <v>12</v>
      </c>
      <c r="J34" s="103" t="s">
        <v>20</v>
      </c>
      <c r="K34" s="99" t="s">
        <v>378</v>
      </c>
      <c r="L34" s="113" t="s">
        <v>408</v>
      </c>
      <c r="M34" s="99" t="s">
        <v>377</v>
      </c>
    </row>
    <row r="35" spans="1:13" s="61" customFormat="1" ht="91.5" customHeight="1" x14ac:dyDescent="0.2">
      <c r="A35" s="61" t="str">
        <f t="shared" ref="A35:A44" si="4">CONCATENATE(C35,D35,B35)</f>
        <v>RDC1862004</v>
      </c>
      <c r="B35" s="68">
        <v>2004</v>
      </c>
      <c r="C35" s="69" t="s">
        <v>31</v>
      </c>
      <c r="D35" s="68">
        <v>186</v>
      </c>
      <c r="E35" s="71" t="s">
        <v>231</v>
      </c>
      <c r="F35" s="69" t="s">
        <v>59</v>
      </c>
      <c r="G35" s="71">
        <v>38196</v>
      </c>
      <c r="H35" s="73" t="s">
        <v>60</v>
      </c>
      <c r="I35" s="72" t="s">
        <v>12</v>
      </c>
      <c r="J35" s="73" t="s">
        <v>20</v>
      </c>
      <c r="K35" s="72" t="s">
        <v>61</v>
      </c>
      <c r="L35" s="72" t="s">
        <v>23</v>
      </c>
      <c r="M35" s="72" t="s">
        <v>14</v>
      </c>
    </row>
    <row r="36" spans="1:13" s="61" customFormat="1" ht="223.5" customHeight="1" x14ac:dyDescent="0.2">
      <c r="A36" s="61" t="str">
        <f t="shared" si="4"/>
        <v>RDC552005</v>
      </c>
      <c r="B36" s="68">
        <v>2005</v>
      </c>
      <c r="C36" s="69" t="s">
        <v>31</v>
      </c>
      <c r="D36" s="68">
        <v>55</v>
      </c>
      <c r="E36" s="71" t="s">
        <v>265</v>
      </c>
      <c r="F36" s="69" t="s">
        <v>62</v>
      </c>
      <c r="G36" s="71">
        <v>38428</v>
      </c>
      <c r="H36" s="73" t="s">
        <v>264</v>
      </c>
      <c r="I36" s="78" t="s">
        <v>12</v>
      </c>
      <c r="J36" s="73" t="s">
        <v>13</v>
      </c>
      <c r="K36" s="77" t="s">
        <v>241</v>
      </c>
      <c r="L36" s="72" t="s">
        <v>23</v>
      </c>
      <c r="M36" s="72" t="s">
        <v>241</v>
      </c>
    </row>
    <row r="37" spans="1:13" s="61" customFormat="1" ht="96" customHeight="1" x14ac:dyDescent="0.2">
      <c r="A37" s="61" t="str">
        <f t="shared" si="4"/>
        <v>RDC1762005</v>
      </c>
      <c r="B37" s="96">
        <v>2005</v>
      </c>
      <c r="C37" s="97" t="s">
        <v>31</v>
      </c>
      <c r="D37" s="96">
        <v>176</v>
      </c>
      <c r="E37" s="98" t="s">
        <v>253</v>
      </c>
      <c r="F37" s="97" t="s">
        <v>63</v>
      </c>
      <c r="G37" s="98">
        <v>38510</v>
      </c>
      <c r="H37" s="103" t="s">
        <v>397</v>
      </c>
      <c r="I37" s="104" t="s">
        <v>18</v>
      </c>
      <c r="J37" s="103" t="s">
        <v>13</v>
      </c>
      <c r="K37" s="105" t="s">
        <v>241</v>
      </c>
      <c r="L37" s="113" t="s">
        <v>408</v>
      </c>
      <c r="M37" s="99" t="s">
        <v>379</v>
      </c>
    </row>
    <row r="38" spans="1:13" s="61" customFormat="1" ht="123" customHeight="1" x14ac:dyDescent="0.2">
      <c r="A38" s="61" t="str">
        <f t="shared" si="4"/>
        <v>RDC2342005</v>
      </c>
      <c r="B38" s="83">
        <v>2005</v>
      </c>
      <c r="C38" s="84" t="s">
        <v>31</v>
      </c>
      <c r="D38" s="83">
        <v>234</v>
      </c>
      <c r="E38" s="86" t="s">
        <v>251</v>
      </c>
      <c r="F38" s="84" t="s">
        <v>250</v>
      </c>
      <c r="G38" s="86">
        <v>38581</v>
      </c>
      <c r="H38" s="90" t="s">
        <v>64</v>
      </c>
      <c r="I38" s="93" t="s">
        <v>18</v>
      </c>
      <c r="J38" s="90" t="s">
        <v>13</v>
      </c>
      <c r="K38" s="91" t="s">
        <v>14</v>
      </c>
      <c r="L38" s="87" t="s">
        <v>15</v>
      </c>
      <c r="M38" s="87"/>
    </row>
    <row r="39" spans="1:13" s="61" customFormat="1" ht="62.25" customHeight="1" x14ac:dyDescent="0.2">
      <c r="A39" s="61" t="str">
        <f t="shared" si="4"/>
        <v>RE3582005</v>
      </c>
      <c r="B39" s="68">
        <v>2005</v>
      </c>
      <c r="C39" s="69" t="s">
        <v>33</v>
      </c>
      <c r="D39" s="68">
        <v>358</v>
      </c>
      <c r="E39" s="71" t="s">
        <v>236</v>
      </c>
      <c r="F39" s="69" t="s">
        <v>284</v>
      </c>
      <c r="G39" s="71">
        <v>38471</v>
      </c>
      <c r="H39" s="73" t="s">
        <v>286</v>
      </c>
      <c r="I39" s="78" t="s">
        <v>18</v>
      </c>
      <c r="J39" s="73" t="s">
        <v>13</v>
      </c>
      <c r="K39" s="77" t="s">
        <v>14</v>
      </c>
      <c r="L39" s="72" t="s">
        <v>23</v>
      </c>
      <c r="M39" s="77" t="s">
        <v>287</v>
      </c>
    </row>
    <row r="40" spans="1:13" s="61" customFormat="1" ht="96.75" customHeight="1" x14ac:dyDescent="0.2">
      <c r="A40" s="61" t="str">
        <f t="shared" si="4"/>
        <v>RE3572005</v>
      </c>
      <c r="B40" s="83">
        <v>2005</v>
      </c>
      <c r="C40" s="84" t="s">
        <v>33</v>
      </c>
      <c r="D40" s="83">
        <v>357</v>
      </c>
      <c r="E40" s="86" t="s">
        <v>298</v>
      </c>
      <c r="F40" s="84" t="s">
        <v>316</v>
      </c>
      <c r="G40" s="86">
        <v>38428</v>
      </c>
      <c r="H40" s="90" t="s">
        <v>398</v>
      </c>
      <c r="I40" s="93" t="s">
        <v>18</v>
      </c>
      <c r="J40" s="90" t="s">
        <v>20</v>
      </c>
      <c r="K40" s="91" t="s">
        <v>317</v>
      </c>
      <c r="L40" s="87" t="s">
        <v>15</v>
      </c>
      <c r="M40" s="91" t="s">
        <v>318</v>
      </c>
    </row>
    <row r="41" spans="1:13" s="61" customFormat="1" ht="174" customHeight="1" x14ac:dyDescent="0.2">
      <c r="A41" s="61" t="str">
        <f t="shared" si="4"/>
        <v>RE3582005</v>
      </c>
      <c r="B41" s="68">
        <v>2005</v>
      </c>
      <c r="C41" s="69" t="s">
        <v>33</v>
      </c>
      <c r="D41" s="68">
        <v>358</v>
      </c>
      <c r="E41" s="71" t="s">
        <v>298</v>
      </c>
      <c r="F41" s="69" t="s">
        <v>319</v>
      </c>
      <c r="G41" s="71">
        <v>38471</v>
      </c>
      <c r="H41" s="73" t="s">
        <v>285</v>
      </c>
      <c r="I41" s="78" t="s">
        <v>18</v>
      </c>
      <c r="J41" s="73" t="s">
        <v>20</v>
      </c>
      <c r="K41" s="77" t="s">
        <v>354</v>
      </c>
      <c r="L41" s="72" t="s">
        <v>23</v>
      </c>
      <c r="M41" s="77" t="s">
        <v>287</v>
      </c>
    </row>
    <row r="42" spans="1:13" s="61" customFormat="1" ht="61.5" customHeight="1" x14ac:dyDescent="0.2">
      <c r="A42" s="61" t="str">
        <f t="shared" si="4"/>
        <v>RE4302005</v>
      </c>
      <c r="B42" s="68">
        <v>2005</v>
      </c>
      <c r="C42" s="69" t="s">
        <v>33</v>
      </c>
      <c r="D42" s="68">
        <v>430</v>
      </c>
      <c r="E42" s="71" t="s">
        <v>226</v>
      </c>
      <c r="F42" s="69" t="s">
        <v>241</v>
      </c>
      <c r="G42" s="71">
        <v>38400</v>
      </c>
      <c r="H42" s="73" t="s">
        <v>329</v>
      </c>
      <c r="I42" s="78" t="s">
        <v>18</v>
      </c>
      <c r="J42" s="73" t="s">
        <v>13</v>
      </c>
      <c r="K42" s="77" t="s">
        <v>14</v>
      </c>
      <c r="L42" s="72" t="s">
        <v>23</v>
      </c>
      <c r="M42" s="77" t="s">
        <v>328</v>
      </c>
    </row>
    <row r="43" spans="1:13" s="61" customFormat="1" ht="78" customHeight="1" x14ac:dyDescent="0.2">
      <c r="A43" s="61" t="str">
        <f t="shared" si="4"/>
        <v>RE4332005</v>
      </c>
      <c r="B43" s="68">
        <v>2005</v>
      </c>
      <c r="C43" s="69" t="s">
        <v>33</v>
      </c>
      <c r="D43" s="68">
        <v>433</v>
      </c>
      <c r="E43" s="71" t="s">
        <v>226</v>
      </c>
      <c r="F43" s="69" t="s">
        <v>241</v>
      </c>
      <c r="G43" s="71">
        <v>38468</v>
      </c>
      <c r="H43" s="73" t="s">
        <v>330</v>
      </c>
      <c r="I43" s="78" t="s">
        <v>18</v>
      </c>
      <c r="J43" s="73" t="s">
        <v>13</v>
      </c>
      <c r="K43" s="77" t="s">
        <v>14</v>
      </c>
      <c r="L43" s="72" t="s">
        <v>23</v>
      </c>
      <c r="M43" s="77" t="s">
        <v>328</v>
      </c>
    </row>
    <row r="44" spans="1:13" s="61" customFormat="1" ht="59.25" customHeight="1" x14ac:dyDescent="0.2">
      <c r="A44" s="61" t="str">
        <f t="shared" si="4"/>
        <v>RE3862006</v>
      </c>
      <c r="B44" s="68">
        <v>2006</v>
      </c>
      <c r="C44" s="69" t="s">
        <v>33</v>
      </c>
      <c r="D44" s="68">
        <v>386</v>
      </c>
      <c r="E44" s="71" t="s">
        <v>236</v>
      </c>
      <c r="F44" s="69" t="s">
        <v>288</v>
      </c>
      <c r="G44" s="71">
        <v>39078</v>
      </c>
      <c r="H44" s="73" t="s">
        <v>289</v>
      </c>
      <c r="I44" s="78" t="s">
        <v>18</v>
      </c>
      <c r="J44" s="73" t="s">
        <v>20</v>
      </c>
      <c r="K44" s="77" t="s">
        <v>289</v>
      </c>
      <c r="L44" s="72" t="s">
        <v>23</v>
      </c>
      <c r="M44" s="77" t="s">
        <v>287</v>
      </c>
    </row>
    <row r="45" spans="1:13" s="61" customFormat="1" ht="70.5" customHeight="1" x14ac:dyDescent="0.2">
      <c r="A45" s="61" t="str">
        <f t="shared" ref="A45:A55" si="5">CONCATENATE(C45,D45,B45)</f>
        <v>RDC1992006</v>
      </c>
      <c r="B45" s="83">
        <v>2006</v>
      </c>
      <c r="C45" s="84" t="s">
        <v>31</v>
      </c>
      <c r="D45" s="83">
        <v>199</v>
      </c>
      <c r="E45" s="86" t="s">
        <v>232</v>
      </c>
      <c r="F45" s="84" t="s">
        <v>66</v>
      </c>
      <c r="G45" s="86">
        <v>39020</v>
      </c>
      <c r="H45" s="90" t="s">
        <v>67</v>
      </c>
      <c r="I45" s="87" t="s">
        <v>12</v>
      </c>
      <c r="J45" s="90" t="s">
        <v>20</v>
      </c>
      <c r="K45" s="87" t="s">
        <v>68</v>
      </c>
      <c r="L45" s="87" t="s">
        <v>15</v>
      </c>
      <c r="M45" s="87" t="s">
        <v>69</v>
      </c>
    </row>
    <row r="46" spans="1:13" s="61" customFormat="1" ht="105" customHeight="1" x14ac:dyDescent="0.2">
      <c r="A46" s="61" t="str">
        <f t="shared" si="5"/>
        <v>RDC2042006</v>
      </c>
      <c r="B46" s="83">
        <v>2006</v>
      </c>
      <c r="C46" s="84" t="s">
        <v>31</v>
      </c>
      <c r="D46" s="83">
        <v>204</v>
      </c>
      <c r="E46" s="86" t="s">
        <v>257</v>
      </c>
      <c r="F46" s="84" t="s">
        <v>70</v>
      </c>
      <c r="G46" s="89">
        <v>39035</v>
      </c>
      <c r="H46" s="90" t="s">
        <v>71</v>
      </c>
      <c r="I46" s="87" t="s">
        <v>43</v>
      </c>
      <c r="J46" s="90" t="s">
        <v>20</v>
      </c>
      <c r="K46" s="91" t="s">
        <v>72</v>
      </c>
      <c r="L46" s="87" t="s">
        <v>15</v>
      </c>
      <c r="M46" s="91" t="s">
        <v>73</v>
      </c>
    </row>
    <row r="47" spans="1:13" s="60" customFormat="1" ht="133.5" customHeight="1" x14ac:dyDescent="0.2">
      <c r="A47" s="61" t="str">
        <f t="shared" si="5"/>
        <v>RDC2222006</v>
      </c>
      <c r="B47" s="83">
        <v>2006</v>
      </c>
      <c r="C47" s="84" t="s">
        <v>31</v>
      </c>
      <c r="D47" s="83">
        <v>222</v>
      </c>
      <c r="E47" s="86" t="s">
        <v>237</v>
      </c>
      <c r="F47" s="84" t="s">
        <v>74</v>
      </c>
      <c r="G47" s="86">
        <v>39080</v>
      </c>
      <c r="H47" s="90" t="s">
        <v>75</v>
      </c>
      <c r="I47" s="87" t="s">
        <v>18</v>
      </c>
      <c r="J47" s="90" t="s">
        <v>20</v>
      </c>
      <c r="K47" s="87" t="s">
        <v>76</v>
      </c>
      <c r="L47" s="87" t="s">
        <v>15</v>
      </c>
      <c r="M47" s="87" t="s">
        <v>77</v>
      </c>
    </row>
    <row r="48" spans="1:13" s="60" customFormat="1" ht="60.75" customHeight="1" x14ac:dyDescent="0.2">
      <c r="A48" s="61" t="str">
        <f t="shared" si="5"/>
        <v>RE4482006</v>
      </c>
      <c r="B48" s="68">
        <v>2006</v>
      </c>
      <c r="C48" s="69" t="s">
        <v>33</v>
      </c>
      <c r="D48" s="68">
        <v>448</v>
      </c>
      <c r="E48" s="71" t="s">
        <v>226</v>
      </c>
      <c r="F48" s="69" t="s">
        <v>241</v>
      </c>
      <c r="G48" s="71">
        <v>39014</v>
      </c>
      <c r="H48" s="73" t="s">
        <v>331</v>
      </c>
      <c r="I48" s="72" t="s">
        <v>18</v>
      </c>
      <c r="J48" s="73" t="s">
        <v>13</v>
      </c>
      <c r="K48" s="72" t="s">
        <v>14</v>
      </c>
      <c r="L48" s="72" t="s">
        <v>23</v>
      </c>
      <c r="M48" s="72" t="s">
        <v>328</v>
      </c>
    </row>
    <row r="49" spans="1:13" s="61" customFormat="1" ht="74.25" customHeight="1" x14ac:dyDescent="0.2">
      <c r="A49" s="61" t="str">
        <f t="shared" si="5"/>
        <v>RDC252007</v>
      </c>
      <c r="B49" s="96">
        <v>2007</v>
      </c>
      <c r="C49" s="97" t="s">
        <v>31</v>
      </c>
      <c r="D49" s="96">
        <v>25</v>
      </c>
      <c r="E49" s="98" t="s">
        <v>238</v>
      </c>
      <c r="F49" s="99" t="s">
        <v>78</v>
      </c>
      <c r="G49" s="102">
        <v>39171</v>
      </c>
      <c r="H49" s="103" t="s">
        <v>79</v>
      </c>
      <c r="I49" s="99" t="s">
        <v>12</v>
      </c>
      <c r="J49" s="103" t="s">
        <v>20</v>
      </c>
      <c r="K49" s="99" t="s">
        <v>80</v>
      </c>
      <c r="L49" s="113" t="s">
        <v>408</v>
      </c>
      <c r="M49" s="99" t="s">
        <v>361</v>
      </c>
    </row>
    <row r="50" spans="1:13" s="61" customFormat="1" ht="67.5" customHeight="1" x14ac:dyDescent="0.2">
      <c r="A50" s="61" t="str">
        <f t="shared" si="5"/>
        <v>RDC812008</v>
      </c>
      <c r="B50" s="83">
        <v>2008</v>
      </c>
      <c r="C50" s="84" t="s">
        <v>31</v>
      </c>
      <c r="D50" s="83">
        <v>81</v>
      </c>
      <c r="E50" s="86" t="s">
        <v>243</v>
      </c>
      <c r="F50" s="87" t="s">
        <v>245</v>
      </c>
      <c r="G50" s="89" t="s">
        <v>244</v>
      </c>
      <c r="H50" s="90" t="s">
        <v>247</v>
      </c>
      <c r="I50" s="87" t="s">
        <v>18</v>
      </c>
      <c r="J50" s="90" t="s">
        <v>13</v>
      </c>
      <c r="K50" s="87" t="s">
        <v>14</v>
      </c>
      <c r="L50" s="87" t="s">
        <v>15</v>
      </c>
      <c r="M50" s="87" t="s">
        <v>246</v>
      </c>
    </row>
    <row r="51" spans="1:13" s="61" customFormat="1" ht="91.5" customHeight="1" x14ac:dyDescent="0.2">
      <c r="A51" s="61" t="str">
        <f t="shared" si="5"/>
        <v>RDC562008</v>
      </c>
      <c r="B51" s="68">
        <v>2008</v>
      </c>
      <c r="C51" s="69" t="s">
        <v>31</v>
      </c>
      <c r="D51" s="68">
        <v>56</v>
      </c>
      <c r="E51" s="71" t="s">
        <v>236</v>
      </c>
      <c r="F51" s="72" t="s">
        <v>282</v>
      </c>
      <c r="G51" s="75">
        <v>39667</v>
      </c>
      <c r="H51" s="73" t="s">
        <v>399</v>
      </c>
      <c r="I51" s="72" t="s">
        <v>18</v>
      </c>
      <c r="J51" s="73" t="s">
        <v>13</v>
      </c>
      <c r="K51" s="72" t="s">
        <v>14</v>
      </c>
      <c r="L51" s="72" t="s">
        <v>23</v>
      </c>
      <c r="M51" s="72" t="s">
        <v>283</v>
      </c>
    </row>
    <row r="52" spans="1:13" s="61" customFormat="1" ht="63.75" x14ac:dyDescent="0.2">
      <c r="A52" s="61" t="str">
        <f t="shared" si="5"/>
        <v>RE4012008</v>
      </c>
      <c r="B52" s="83">
        <v>2008</v>
      </c>
      <c r="C52" s="84" t="s">
        <v>33</v>
      </c>
      <c r="D52" s="83">
        <v>401</v>
      </c>
      <c r="E52" s="86" t="s">
        <v>298</v>
      </c>
      <c r="F52" s="87" t="s">
        <v>320</v>
      </c>
      <c r="G52" s="89">
        <v>39756</v>
      </c>
      <c r="H52" s="90" t="s">
        <v>403</v>
      </c>
      <c r="I52" s="87" t="s">
        <v>18</v>
      </c>
      <c r="J52" s="90" t="s">
        <v>20</v>
      </c>
      <c r="K52" s="87" t="s">
        <v>321</v>
      </c>
      <c r="L52" s="87" t="s">
        <v>15</v>
      </c>
      <c r="M52" s="87" t="s">
        <v>287</v>
      </c>
    </row>
    <row r="53" spans="1:13" s="61" customFormat="1" ht="84.75" customHeight="1" x14ac:dyDescent="0.2">
      <c r="A53" s="61" t="str">
        <f t="shared" si="5"/>
        <v>RE4812008</v>
      </c>
      <c r="B53" s="68">
        <v>2008</v>
      </c>
      <c r="C53" s="69" t="s">
        <v>33</v>
      </c>
      <c r="D53" s="68">
        <v>481</v>
      </c>
      <c r="E53" s="71" t="s">
        <v>226</v>
      </c>
      <c r="F53" s="72" t="s">
        <v>241</v>
      </c>
      <c r="G53" s="75">
        <v>39624</v>
      </c>
      <c r="H53" s="73" t="s">
        <v>332</v>
      </c>
      <c r="I53" s="72" t="s">
        <v>18</v>
      </c>
      <c r="J53" s="73" t="s">
        <v>13</v>
      </c>
      <c r="K53" s="72" t="s">
        <v>14</v>
      </c>
      <c r="L53" s="72" t="s">
        <v>23</v>
      </c>
      <c r="M53" s="72" t="s">
        <v>328</v>
      </c>
    </row>
    <row r="54" spans="1:13" s="61" customFormat="1" ht="87.75" customHeight="1" x14ac:dyDescent="0.2">
      <c r="A54" s="61" t="str">
        <f t="shared" si="5"/>
        <v>RE4862008</v>
      </c>
      <c r="B54" s="83">
        <v>2008</v>
      </c>
      <c r="C54" s="84" t="s">
        <v>33</v>
      </c>
      <c r="D54" s="83">
        <v>486</v>
      </c>
      <c r="E54" s="86" t="s">
        <v>226</v>
      </c>
      <c r="F54" s="87" t="s">
        <v>241</v>
      </c>
      <c r="G54" s="89">
        <v>39714</v>
      </c>
      <c r="H54" s="90" t="s">
        <v>333</v>
      </c>
      <c r="I54" s="87" t="s">
        <v>12</v>
      </c>
      <c r="J54" s="90" t="s">
        <v>20</v>
      </c>
      <c r="K54" s="87" t="s">
        <v>334</v>
      </c>
      <c r="L54" s="87" t="s">
        <v>15</v>
      </c>
      <c r="M54" s="87" t="s">
        <v>373</v>
      </c>
    </row>
    <row r="55" spans="1:13" s="61" customFormat="1" ht="174" customHeight="1" x14ac:dyDescent="0.2">
      <c r="A55" s="61" t="str">
        <f t="shared" si="5"/>
        <v>RDC442009</v>
      </c>
      <c r="B55" s="83">
        <v>2009</v>
      </c>
      <c r="C55" s="84" t="s">
        <v>31</v>
      </c>
      <c r="D55" s="83">
        <v>44</v>
      </c>
      <c r="E55" s="86" t="s">
        <v>272</v>
      </c>
      <c r="F55" s="87" t="s">
        <v>271</v>
      </c>
      <c r="G55" s="89">
        <v>40042</v>
      </c>
      <c r="H55" s="90" t="s">
        <v>83</v>
      </c>
      <c r="I55" s="87" t="s">
        <v>18</v>
      </c>
      <c r="J55" s="90" t="s">
        <v>20</v>
      </c>
      <c r="K55" s="87" t="s">
        <v>273</v>
      </c>
      <c r="L55" s="87" t="s">
        <v>15</v>
      </c>
      <c r="M55" s="87" t="s">
        <v>14</v>
      </c>
    </row>
    <row r="56" spans="1:13" s="60" customFormat="1" ht="70.5" customHeight="1" x14ac:dyDescent="0.2">
      <c r="A56" s="61" t="str">
        <f t="shared" ref="A56" si="6">CONCATENATE(C56,D56,B56)</f>
        <v>LEI119722009</v>
      </c>
      <c r="B56" s="68">
        <v>2009</v>
      </c>
      <c r="C56" s="69" t="s">
        <v>28</v>
      </c>
      <c r="D56" s="70">
        <v>11972</v>
      </c>
      <c r="E56" s="75" t="s">
        <v>226</v>
      </c>
      <c r="F56" s="69" t="s">
        <v>204</v>
      </c>
      <c r="G56" s="75">
        <v>40001</v>
      </c>
      <c r="H56" s="110" t="s">
        <v>404</v>
      </c>
      <c r="I56" s="72" t="s">
        <v>18</v>
      </c>
      <c r="J56" s="73" t="s">
        <v>13</v>
      </c>
      <c r="K56" s="72" t="s">
        <v>195</v>
      </c>
      <c r="L56" s="72" t="s">
        <v>23</v>
      </c>
      <c r="M56" s="72" t="s">
        <v>14</v>
      </c>
    </row>
    <row r="57" spans="1:13" s="60" customFormat="1" ht="73.5" customHeight="1" x14ac:dyDescent="0.2">
      <c r="A57" s="61"/>
      <c r="B57" s="83">
        <v>2009</v>
      </c>
      <c r="C57" s="84" t="s">
        <v>28</v>
      </c>
      <c r="D57" s="85">
        <v>11903</v>
      </c>
      <c r="E57" s="92" t="s">
        <v>239</v>
      </c>
      <c r="F57" s="84" t="s">
        <v>205</v>
      </c>
      <c r="G57" s="89">
        <v>39828</v>
      </c>
      <c r="H57" s="111" t="s">
        <v>206</v>
      </c>
      <c r="I57" s="87" t="s">
        <v>12</v>
      </c>
      <c r="J57" s="90" t="s">
        <v>13</v>
      </c>
      <c r="K57" s="87" t="s">
        <v>14</v>
      </c>
      <c r="L57" s="87" t="s">
        <v>15</v>
      </c>
      <c r="M57" s="87" t="s">
        <v>207</v>
      </c>
    </row>
    <row r="58" spans="1:13" s="61" customFormat="1" ht="84" customHeight="1" x14ac:dyDescent="0.2">
      <c r="A58" s="61" t="str">
        <f t="shared" ref="A58:A62" si="7">CONCATENATE(C58,D58,B58)</f>
        <v>RDC522009</v>
      </c>
      <c r="B58" s="83">
        <v>2009</v>
      </c>
      <c r="C58" s="84" t="s">
        <v>31</v>
      </c>
      <c r="D58" s="83">
        <v>52</v>
      </c>
      <c r="E58" s="86" t="s">
        <v>226</v>
      </c>
      <c r="F58" s="84" t="s">
        <v>85</v>
      </c>
      <c r="G58" s="86">
        <v>40112</v>
      </c>
      <c r="H58" s="90" t="s">
        <v>86</v>
      </c>
      <c r="I58" s="87" t="s">
        <v>19</v>
      </c>
      <c r="J58" s="90" t="s">
        <v>20</v>
      </c>
      <c r="K58" s="87" t="s">
        <v>87</v>
      </c>
      <c r="L58" s="87" t="s">
        <v>15</v>
      </c>
      <c r="M58" s="87" t="s">
        <v>88</v>
      </c>
    </row>
    <row r="59" spans="1:13" s="61" customFormat="1" ht="96.75" customHeight="1" x14ac:dyDescent="0.2">
      <c r="A59" s="61" t="str">
        <f t="shared" si="7"/>
        <v>RDC722009</v>
      </c>
      <c r="B59" s="83">
        <v>2009</v>
      </c>
      <c r="C59" s="84" t="s">
        <v>31</v>
      </c>
      <c r="D59" s="83">
        <v>72</v>
      </c>
      <c r="E59" s="86" t="s">
        <v>261</v>
      </c>
      <c r="F59" s="84" t="s">
        <v>259</v>
      </c>
      <c r="G59" s="86">
        <v>40176</v>
      </c>
      <c r="H59" s="90" t="s">
        <v>258</v>
      </c>
      <c r="I59" s="87" t="s">
        <v>18</v>
      </c>
      <c r="J59" s="90" t="s">
        <v>13</v>
      </c>
      <c r="K59" s="87" t="s">
        <v>241</v>
      </c>
      <c r="L59" s="87" t="s">
        <v>15</v>
      </c>
      <c r="M59" s="87" t="s">
        <v>260</v>
      </c>
    </row>
    <row r="60" spans="1:13" s="61" customFormat="1" ht="95.25" customHeight="1" x14ac:dyDescent="0.2">
      <c r="A60" s="61" t="str">
        <f t="shared" si="7"/>
        <v>RE5152009</v>
      </c>
      <c r="B60" s="83">
        <v>2009</v>
      </c>
      <c r="C60" s="84" t="s">
        <v>33</v>
      </c>
      <c r="D60" s="83">
        <v>515</v>
      </c>
      <c r="E60" s="86" t="s">
        <v>226</v>
      </c>
      <c r="F60" s="84" t="s">
        <v>337</v>
      </c>
      <c r="G60" s="86">
        <v>40143</v>
      </c>
      <c r="H60" s="90" t="s">
        <v>338</v>
      </c>
      <c r="I60" s="87" t="s">
        <v>18</v>
      </c>
      <c r="J60" s="90" t="s">
        <v>20</v>
      </c>
      <c r="K60" s="87" t="s">
        <v>339</v>
      </c>
      <c r="L60" s="87" t="s">
        <v>15</v>
      </c>
      <c r="M60" s="87" t="s">
        <v>374</v>
      </c>
    </row>
    <row r="61" spans="1:13" s="61" customFormat="1" ht="57.75" customHeight="1" x14ac:dyDescent="0.2">
      <c r="A61" s="61" t="str">
        <f t="shared" si="7"/>
        <v>RDC172010</v>
      </c>
      <c r="B61" s="96">
        <v>2010</v>
      </c>
      <c r="C61" s="97" t="s">
        <v>31</v>
      </c>
      <c r="D61" s="96">
        <v>17</v>
      </c>
      <c r="E61" s="98" t="s">
        <v>277</v>
      </c>
      <c r="F61" s="97" t="s">
        <v>269</v>
      </c>
      <c r="G61" s="98">
        <v>40284</v>
      </c>
      <c r="H61" s="103" t="s">
        <v>268</v>
      </c>
      <c r="I61" s="99" t="s">
        <v>12</v>
      </c>
      <c r="J61" s="103" t="s">
        <v>13</v>
      </c>
      <c r="K61" s="99" t="s">
        <v>278</v>
      </c>
      <c r="L61" s="113" t="s">
        <v>408</v>
      </c>
      <c r="M61" s="99" t="s">
        <v>365</v>
      </c>
    </row>
    <row r="62" spans="1:13" s="61" customFormat="1" ht="84" customHeight="1" x14ac:dyDescent="0.2">
      <c r="A62" s="61" t="str">
        <f t="shared" si="7"/>
        <v>RDC322010</v>
      </c>
      <c r="B62" s="68">
        <v>2010</v>
      </c>
      <c r="C62" s="69" t="s">
        <v>31</v>
      </c>
      <c r="D62" s="68">
        <v>32</v>
      </c>
      <c r="E62" s="71" t="s">
        <v>261</v>
      </c>
      <c r="F62" s="71">
        <v>40402</v>
      </c>
      <c r="G62" s="71">
        <v>40402</v>
      </c>
      <c r="H62" s="73" t="s">
        <v>92</v>
      </c>
      <c r="I62" s="72" t="s">
        <v>43</v>
      </c>
      <c r="J62" s="73" t="s">
        <v>20</v>
      </c>
      <c r="K62" s="72" t="s">
        <v>263</v>
      </c>
      <c r="L62" s="72" t="s">
        <v>23</v>
      </c>
      <c r="M62" s="72" t="s">
        <v>14</v>
      </c>
    </row>
    <row r="63" spans="1:13" s="61" customFormat="1" ht="137.25" customHeight="1" x14ac:dyDescent="0.2">
      <c r="A63" s="61" t="str">
        <f t="shared" ref="A63:A64" si="8">CONCATENATE(C63,D63,B63)</f>
        <v>RDC202010</v>
      </c>
      <c r="B63" s="68">
        <v>2010</v>
      </c>
      <c r="C63" s="69" t="s">
        <v>31</v>
      </c>
      <c r="D63" s="68">
        <v>20</v>
      </c>
      <c r="E63" s="71" t="s">
        <v>226</v>
      </c>
      <c r="F63" s="69" t="s">
        <v>89</v>
      </c>
      <c r="G63" s="71">
        <v>40311</v>
      </c>
      <c r="H63" s="73" t="s">
        <v>90</v>
      </c>
      <c r="I63" s="72" t="s">
        <v>19</v>
      </c>
      <c r="J63" s="73" t="s">
        <v>20</v>
      </c>
      <c r="K63" s="77" t="s">
        <v>91</v>
      </c>
      <c r="L63" s="72" t="s">
        <v>23</v>
      </c>
      <c r="M63" s="72" t="s">
        <v>14</v>
      </c>
    </row>
    <row r="64" spans="1:13" s="61" customFormat="1" ht="125.25" customHeight="1" x14ac:dyDescent="0.2">
      <c r="A64" s="61" t="str">
        <f t="shared" si="8"/>
        <v>LEI123052010</v>
      </c>
      <c r="B64" s="68">
        <v>2010</v>
      </c>
      <c r="C64" s="69" t="s">
        <v>28</v>
      </c>
      <c r="D64" s="70">
        <v>12305</v>
      </c>
      <c r="E64" s="71" t="s">
        <v>236</v>
      </c>
      <c r="F64" s="69" t="s">
        <v>241</v>
      </c>
      <c r="G64" s="71">
        <v>40392</v>
      </c>
      <c r="H64" s="73" t="s">
        <v>405</v>
      </c>
      <c r="I64" s="72" t="s">
        <v>18</v>
      </c>
      <c r="J64" s="72" t="s">
        <v>241</v>
      </c>
      <c r="K64" s="77" t="s">
        <v>241</v>
      </c>
      <c r="L64" s="72" t="s">
        <v>23</v>
      </c>
      <c r="M64" s="72" t="s">
        <v>293</v>
      </c>
    </row>
    <row r="65" spans="1:51" s="61" customFormat="1" ht="116.25" customHeight="1" x14ac:dyDescent="0.2">
      <c r="B65" s="68">
        <v>2010</v>
      </c>
      <c r="C65" s="69" t="s">
        <v>111</v>
      </c>
      <c r="D65" s="70">
        <v>7404</v>
      </c>
      <c r="E65" s="71" t="s">
        <v>236</v>
      </c>
      <c r="F65" s="69" t="s">
        <v>241</v>
      </c>
      <c r="G65" s="71">
        <v>40535</v>
      </c>
      <c r="H65" s="73" t="s">
        <v>406</v>
      </c>
      <c r="I65" s="72" t="s">
        <v>18</v>
      </c>
      <c r="J65" s="72" t="s">
        <v>13</v>
      </c>
      <c r="K65" s="77" t="s">
        <v>241</v>
      </c>
      <c r="L65" s="72" t="s">
        <v>23</v>
      </c>
      <c r="M65" s="72" t="s">
        <v>294</v>
      </c>
    </row>
    <row r="66" spans="1:51" s="61" customFormat="1" ht="54.75" customHeight="1" x14ac:dyDescent="0.2">
      <c r="B66" s="68">
        <v>2010</v>
      </c>
      <c r="C66" s="69" t="s">
        <v>31</v>
      </c>
      <c r="D66" s="70">
        <v>55</v>
      </c>
      <c r="E66" s="71" t="s">
        <v>297</v>
      </c>
      <c r="F66" s="69" t="s">
        <v>241</v>
      </c>
      <c r="G66" s="71">
        <v>40528</v>
      </c>
      <c r="H66" s="73" t="s">
        <v>407</v>
      </c>
      <c r="I66" s="72" t="s">
        <v>18</v>
      </c>
      <c r="J66" s="72" t="s">
        <v>13</v>
      </c>
      <c r="K66" s="77" t="s">
        <v>241</v>
      </c>
      <c r="L66" s="72" t="s">
        <v>23</v>
      </c>
      <c r="M66" s="72" t="s">
        <v>241</v>
      </c>
    </row>
    <row r="67" spans="1:51" s="60" customFormat="1" ht="45.75" customHeight="1" x14ac:dyDescent="0.2">
      <c r="A67" s="61" t="str">
        <f t="shared" ref="A67:A68" si="9">CONCATENATE(C67,D67,B67)</f>
        <v>RDC102011</v>
      </c>
      <c r="B67" s="83">
        <v>2011</v>
      </c>
      <c r="C67" s="84" t="s">
        <v>31</v>
      </c>
      <c r="D67" s="83">
        <v>10</v>
      </c>
      <c r="E67" s="86" t="s">
        <v>262</v>
      </c>
      <c r="F67" s="84" t="s">
        <v>93</v>
      </c>
      <c r="G67" s="86">
        <v>40623</v>
      </c>
      <c r="H67" s="90" t="s">
        <v>94</v>
      </c>
      <c r="I67" s="87" t="s">
        <v>12</v>
      </c>
      <c r="J67" s="90" t="s">
        <v>20</v>
      </c>
      <c r="K67" s="87" t="s">
        <v>95</v>
      </c>
      <c r="L67" s="87" t="s">
        <v>15</v>
      </c>
      <c r="M67" s="87" t="s">
        <v>362</v>
      </c>
    </row>
    <row r="68" spans="1:51" s="60" customFormat="1" ht="113.25" customHeight="1" x14ac:dyDescent="0.2">
      <c r="A68" s="61" t="str">
        <f t="shared" si="9"/>
        <v>RDC252011</v>
      </c>
      <c r="B68" s="83">
        <v>2011</v>
      </c>
      <c r="C68" s="84" t="s">
        <v>31</v>
      </c>
      <c r="D68" s="83">
        <v>25</v>
      </c>
      <c r="E68" s="86" t="s">
        <v>240</v>
      </c>
      <c r="F68" s="84" t="s">
        <v>96</v>
      </c>
      <c r="G68" s="86">
        <v>40710</v>
      </c>
      <c r="H68" s="90" t="s">
        <v>97</v>
      </c>
      <c r="I68" s="87" t="s">
        <v>18</v>
      </c>
      <c r="J68" s="90" t="s">
        <v>20</v>
      </c>
      <c r="K68" s="87" t="s">
        <v>279</v>
      </c>
      <c r="L68" s="87" t="s">
        <v>15</v>
      </c>
      <c r="M68" s="87" t="s">
        <v>14</v>
      </c>
    </row>
    <row r="69" spans="1:51" s="60" customFormat="1" ht="89.25" customHeight="1" x14ac:dyDescent="0.2">
      <c r="A69" s="61"/>
      <c r="B69" s="83">
        <v>2013</v>
      </c>
      <c r="C69" s="84" t="s">
        <v>33</v>
      </c>
      <c r="D69" s="83">
        <v>577</v>
      </c>
      <c r="E69" s="86" t="s">
        <v>226</v>
      </c>
      <c r="F69" s="84" t="s">
        <v>340</v>
      </c>
      <c r="G69" s="86">
        <v>41480</v>
      </c>
      <c r="H69" s="90" t="s">
        <v>341</v>
      </c>
      <c r="I69" s="87" t="s">
        <v>18</v>
      </c>
      <c r="J69" s="90" t="s">
        <v>20</v>
      </c>
      <c r="K69" s="87" t="s">
        <v>342</v>
      </c>
      <c r="L69" s="87" t="s">
        <v>15</v>
      </c>
      <c r="M69" s="87" t="s">
        <v>375</v>
      </c>
    </row>
    <row r="70" spans="1:51" s="61" customFormat="1" ht="90" customHeight="1" x14ac:dyDescent="0.2">
      <c r="A70" s="61" t="str">
        <f t="shared" ref="A70:A72" si="10">CONCATENATE(C70,D70,B70)</f>
        <v>RDC162013</v>
      </c>
      <c r="B70" s="68">
        <v>2013</v>
      </c>
      <c r="C70" s="69" t="s">
        <v>31</v>
      </c>
      <c r="D70" s="68">
        <v>16</v>
      </c>
      <c r="E70" s="71" t="s">
        <v>228</v>
      </c>
      <c r="F70" s="69" t="s">
        <v>98</v>
      </c>
      <c r="G70" s="71">
        <v>41365</v>
      </c>
      <c r="H70" s="73" t="s">
        <v>99</v>
      </c>
      <c r="I70" s="72" t="s">
        <v>40</v>
      </c>
      <c r="J70" s="73" t="s">
        <v>20</v>
      </c>
      <c r="K70" s="77" t="s">
        <v>100</v>
      </c>
      <c r="L70" s="72" t="s">
        <v>23</v>
      </c>
      <c r="M70" s="72" t="s">
        <v>14</v>
      </c>
    </row>
    <row r="71" spans="1:51" s="61" customFormat="1" ht="84.75" customHeight="1" x14ac:dyDescent="0.2">
      <c r="A71" s="61" t="str">
        <f t="shared" si="10"/>
        <v>RDC172013</v>
      </c>
      <c r="B71" s="96">
        <v>2013</v>
      </c>
      <c r="C71" s="97" t="s">
        <v>31</v>
      </c>
      <c r="D71" s="96">
        <v>17</v>
      </c>
      <c r="E71" s="98" t="s">
        <v>231</v>
      </c>
      <c r="F71" s="97" t="s">
        <v>274</v>
      </c>
      <c r="G71" s="98">
        <v>41361</v>
      </c>
      <c r="H71" s="103" t="s">
        <v>275</v>
      </c>
      <c r="I71" s="99" t="s">
        <v>12</v>
      </c>
      <c r="J71" s="103" t="s">
        <v>20</v>
      </c>
      <c r="K71" s="105" t="s">
        <v>276</v>
      </c>
      <c r="L71" s="113" t="s">
        <v>408</v>
      </c>
      <c r="M71" s="99" t="s">
        <v>366</v>
      </c>
    </row>
    <row r="72" spans="1:51" s="61" customFormat="1" ht="73.5" customHeight="1" x14ac:dyDescent="0.2">
      <c r="A72" s="61" t="str">
        <f t="shared" si="10"/>
        <v>RDC262013</v>
      </c>
      <c r="B72" s="68">
        <v>2013</v>
      </c>
      <c r="C72" s="69" t="s">
        <v>31</v>
      </c>
      <c r="D72" s="68">
        <v>26</v>
      </c>
      <c r="E72" s="71" t="s">
        <v>226</v>
      </c>
      <c r="F72" s="69" t="s">
        <v>101</v>
      </c>
      <c r="G72" s="71">
        <v>41410</v>
      </c>
      <c r="H72" s="73" t="s">
        <v>102</v>
      </c>
      <c r="I72" s="72" t="s">
        <v>12</v>
      </c>
      <c r="J72" s="73" t="s">
        <v>20</v>
      </c>
      <c r="K72" s="72" t="s">
        <v>103</v>
      </c>
      <c r="L72" s="72" t="s">
        <v>23</v>
      </c>
      <c r="M72" s="72" t="s">
        <v>14</v>
      </c>
    </row>
    <row r="73" spans="1:51" s="61" customFormat="1" ht="88.5" customHeight="1" x14ac:dyDescent="0.2">
      <c r="A73" s="61" t="str">
        <f t="shared" ref="A73:A77" si="11">CONCATENATE(C73,D73,B73)</f>
        <v>RDC392013</v>
      </c>
      <c r="B73" s="83">
        <v>2013</v>
      </c>
      <c r="C73" s="84" t="s">
        <v>31</v>
      </c>
      <c r="D73" s="83">
        <v>39</v>
      </c>
      <c r="E73" s="86" t="s">
        <v>226</v>
      </c>
      <c r="F73" s="84" t="s">
        <v>104</v>
      </c>
      <c r="G73" s="86">
        <v>41501</v>
      </c>
      <c r="H73" s="90" t="s">
        <v>105</v>
      </c>
      <c r="I73" s="87" t="s">
        <v>39</v>
      </c>
      <c r="J73" s="90" t="s">
        <v>20</v>
      </c>
      <c r="K73" s="87" t="s">
        <v>106</v>
      </c>
      <c r="L73" s="87" t="s">
        <v>15</v>
      </c>
      <c r="M73" s="87" t="s">
        <v>107</v>
      </c>
    </row>
    <row r="74" spans="1:51" s="61" customFormat="1" ht="102.75" customHeight="1" x14ac:dyDescent="0.2">
      <c r="A74" s="61" t="str">
        <f t="shared" si="11"/>
        <v>DCT80772013</v>
      </c>
      <c r="B74" s="68">
        <v>2013</v>
      </c>
      <c r="C74" s="69" t="s">
        <v>111</v>
      </c>
      <c r="D74" s="70">
        <v>8077</v>
      </c>
      <c r="E74" s="71" t="s">
        <v>256</v>
      </c>
      <c r="F74" s="69" t="s">
        <v>241</v>
      </c>
      <c r="G74" s="71">
        <v>41501</v>
      </c>
      <c r="H74" s="73" t="s">
        <v>112</v>
      </c>
      <c r="I74" s="72" t="s">
        <v>18</v>
      </c>
      <c r="J74" s="73" t="s">
        <v>20</v>
      </c>
      <c r="K74" s="72" t="s">
        <v>113</v>
      </c>
      <c r="L74" s="72" t="s">
        <v>23</v>
      </c>
      <c r="M74" s="72" t="s">
        <v>14</v>
      </c>
    </row>
    <row r="75" spans="1:51" s="60" customFormat="1" ht="59.25" customHeight="1" x14ac:dyDescent="0.2">
      <c r="A75" s="61" t="str">
        <f t="shared" si="11"/>
        <v>RDC482013</v>
      </c>
      <c r="B75" s="68">
        <v>2013</v>
      </c>
      <c r="C75" s="69" t="s">
        <v>31</v>
      </c>
      <c r="D75" s="68">
        <v>48</v>
      </c>
      <c r="E75" s="71" t="s">
        <v>226</v>
      </c>
      <c r="F75" s="69" t="s">
        <v>108</v>
      </c>
      <c r="G75" s="71">
        <v>41575</v>
      </c>
      <c r="H75" s="73" t="s">
        <v>109</v>
      </c>
      <c r="I75" s="72" t="s">
        <v>21</v>
      </c>
      <c r="J75" s="73" t="s">
        <v>20</v>
      </c>
      <c r="K75" s="72" t="s">
        <v>110</v>
      </c>
      <c r="L75" s="72" t="s">
        <v>23</v>
      </c>
      <c r="M75" s="72" t="s">
        <v>14</v>
      </c>
    </row>
    <row r="76" spans="1:51" s="60" customFormat="1" ht="38.25" x14ac:dyDescent="0.2">
      <c r="A76" s="61" t="str">
        <f t="shared" si="11"/>
        <v>RDC692014</v>
      </c>
      <c r="B76" s="68">
        <v>2014</v>
      </c>
      <c r="C76" s="69" t="s">
        <v>31</v>
      </c>
      <c r="D76" s="68">
        <v>69</v>
      </c>
      <c r="E76" s="71" t="s">
        <v>228</v>
      </c>
      <c r="F76" s="69" t="s">
        <v>266</v>
      </c>
      <c r="G76" s="71">
        <v>41981</v>
      </c>
      <c r="H76" s="73" t="s">
        <v>117</v>
      </c>
      <c r="I76" s="72" t="s">
        <v>43</v>
      </c>
      <c r="J76" s="73" t="s">
        <v>20</v>
      </c>
      <c r="K76" s="72" t="s">
        <v>267</v>
      </c>
      <c r="L76" s="72" t="s">
        <v>23</v>
      </c>
      <c r="M76" s="72" t="s">
        <v>14</v>
      </c>
    </row>
    <row r="77" spans="1:51" s="60" customFormat="1" ht="102" x14ac:dyDescent="0.2">
      <c r="A77" s="61" t="str">
        <f t="shared" si="11"/>
        <v>RDC162014</v>
      </c>
      <c r="B77" s="83">
        <v>2014</v>
      </c>
      <c r="C77" s="84" t="s">
        <v>31</v>
      </c>
      <c r="D77" s="83">
        <v>16</v>
      </c>
      <c r="E77" s="94" t="s">
        <v>226</v>
      </c>
      <c r="F77" s="92" t="s">
        <v>114</v>
      </c>
      <c r="G77" s="92">
        <v>41731</v>
      </c>
      <c r="H77" s="88" t="s">
        <v>115</v>
      </c>
      <c r="I77" s="87" t="s">
        <v>39</v>
      </c>
      <c r="J77" s="90" t="s">
        <v>20</v>
      </c>
      <c r="K77" s="87" t="s">
        <v>281</v>
      </c>
      <c r="L77" s="87" t="s">
        <v>15</v>
      </c>
      <c r="M77" s="87" t="s">
        <v>116</v>
      </c>
    </row>
    <row r="78" spans="1:51" s="60" customFormat="1" ht="51" x14ac:dyDescent="0.2">
      <c r="A78" s="61"/>
      <c r="B78" s="68">
        <v>2014</v>
      </c>
      <c r="C78" s="69" t="s">
        <v>33</v>
      </c>
      <c r="D78" s="68">
        <v>596</v>
      </c>
      <c r="E78" s="79" t="s">
        <v>226</v>
      </c>
      <c r="F78" s="76" t="s">
        <v>326</v>
      </c>
      <c r="G78" s="76">
        <v>41691</v>
      </c>
      <c r="H78" s="74" t="s">
        <v>327</v>
      </c>
      <c r="I78" s="72" t="s">
        <v>18</v>
      </c>
      <c r="J78" s="73" t="s">
        <v>20</v>
      </c>
      <c r="K78" s="72" t="s">
        <v>376</v>
      </c>
      <c r="L78" s="72" t="s">
        <v>23</v>
      </c>
      <c r="M78" s="72" t="s">
        <v>328</v>
      </c>
    </row>
    <row r="79" spans="1:51" s="60" customFormat="1" ht="111.75" customHeight="1" x14ac:dyDescent="0.2">
      <c r="A79" s="61" t="str">
        <f t="shared" ref="A79" si="12">CONCATENATE(C79,D79,B79)</f>
        <v>RDC402015</v>
      </c>
      <c r="B79" s="93">
        <v>2015</v>
      </c>
      <c r="C79" s="93" t="s">
        <v>31</v>
      </c>
      <c r="D79" s="95">
        <v>40</v>
      </c>
      <c r="E79" s="89" t="s">
        <v>226</v>
      </c>
      <c r="F79" s="92" t="s">
        <v>120</v>
      </c>
      <c r="G79" s="89">
        <v>42243</v>
      </c>
      <c r="H79" s="88" t="s">
        <v>121</v>
      </c>
      <c r="I79" s="87" t="s">
        <v>40</v>
      </c>
      <c r="J79" s="88" t="s">
        <v>20</v>
      </c>
      <c r="K79" s="91" t="s">
        <v>122</v>
      </c>
      <c r="L79" s="87" t="s">
        <v>15</v>
      </c>
      <c r="M79" s="91" t="s">
        <v>123</v>
      </c>
    </row>
    <row r="80" spans="1:51" s="63" customFormat="1" ht="77.25" customHeight="1" x14ac:dyDescent="0.2">
      <c r="A80" s="61"/>
      <c r="B80" s="104">
        <v>2015</v>
      </c>
      <c r="C80" s="104" t="s">
        <v>31</v>
      </c>
      <c r="D80" s="106">
        <v>33</v>
      </c>
      <c r="E80" s="101" t="s">
        <v>228</v>
      </c>
      <c r="F80" s="101" t="s">
        <v>118</v>
      </c>
      <c r="G80" s="102">
        <v>42128</v>
      </c>
      <c r="H80" s="100" t="s">
        <v>119</v>
      </c>
      <c r="I80" s="99" t="s">
        <v>12</v>
      </c>
      <c r="J80" s="100" t="s">
        <v>20</v>
      </c>
      <c r="K80" s="105" t="s">
        <v>270</v>
      </c>
      <c r="L80" s="113" t="s">
        <v>408</v>
      </c>
      <c r="M80" s="105" t="s">
        <v>367</v>
      </c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</row>
    <row r="81" spans="1:13" s="60" customFormat="1" ht="69.75" customHeight="1" x14ac:dyDescent="0.2">
      <c r="A81" s="61" t="str">
        <f t="shared" ref="A81" si="13">CONCATENATE(C81,D81,B81)</f>
        <v>RDC1072016</v>
      </c>
      <c r="B81" s="93">
        <v>2016</v>
      </c>
      <c r="C81" s="93" t="s">
        <v>31</v>
      </c>
      <c r="D81" s="95">
        <v>107</v>
      </c>
      <c r="E81" s="89" t="s">
        <v>226</v>
      </c>
      <c r="F81" s="93" t="s">
        <v>84</v>
      </c>
      <c r="G81" s="89">
        <v>42619</v>
      </c>
      <c r="H81" s="88" t="s">
        <v>124</v>
      </c>
      <c r="I81" s="87" t="s">
        <v>12</v>
      </c>
      <c r="J81" s="88" t="s">
        <v>20</v>
      </c>
      <c r="K81" s="91" t="s">
        <v>125</v>
      </c>
      <c r="L81" s="87" t="s">
        <v>15</v>
      </c>
      <c r="M81" s="91" t="s">
        <v>368</v>
      </c>
    </row>
    <row r="82" spans="1:13" s="60" customFormat="1" ht="49.5" customHeight="1" x14ac:dyDescent="0.25">
      <c r="A82" s="60" t="str">
        <f t="shared" ref="A82:A83" si="14">CONCATENATE(C82,D82,B82)</f>
        <v>LEI134102016</v>
      </c>
      <c r="B82" s="78">
        <v>2016</v>
      </c>
      <c r="C82" s="78" t="s">
        <v>28</v>
      </c>
      <c r="D82" s="80">
        <v>13410</v>
      </c>
      <c r="E82" s="75" t="s">
        <v>226</v>
      </c>
      <c r="F82" s="78" t="s">
        <v>126</v>
      </c>
      <c r="G82" s="75">
        <v>42733</v>
      </c>
      <c r="H82" s="74" t="s">
        <v>127</v>
      </c>
      <c r="I82" s="72" t="s">
        <v>12</v>
      </c>
      <c r="J82" s="74" t="s">
        <v>20</v>
      </c>
      <c r="K82" s="78" t="s">
        <v>128</v>
      </c>
      <c r="L82" s="72" t="s">
        <v>23</v>
      </c>
      <c r="M82" s="78" t="s">
        <v>14</v>
      </c>
    </row>
    <row r="83" spans="1:13" s="60" customFormat="1" ht="224.25" customHeight="1" x14ac:dyDescent="0.25">
      <c r="A83" s="60" t="str">
        <f t="shared" si="14"/>
        <v>LEI134112016</v>
      </c>
      <c r="B83" s="78">
        <v>2016</v>
      </c>
      <c r="C83" s="78" t="s">
        <v>28</v>
      </c>
      <c r="D83" s="80">
        <v>13411</v>
      </c>
      <c r="E83" s="75" t="s">
        <v>226</v>
      </c>
      <c r="F83" s="78" t="s">
        <v>129</v>
      </c>
      <c r="G83" s="75">
        <v>42733</v>
      </c>
      <c r="H83" s="112" t="s">
        <v>130</v>
      </c>
      <c r="I83" s="77" t="s">
        <v>18</v>
      </c>
      <c r="J83" s="74" t="s">
        <v>20</v>
      </c>
      <c r="K83" s="77" t="s">
        <v>131</v>
      </c>
      <c r="L83" s="72" t="s">
        <v>23</v>
      </c>
      <c r="M83" s="78" t="s">
        <v>14</v>
      </c>
    </row>
    <row r="84" spans="1:13" s="60" customFormat="1" ht="57.75" customHeight="1" x14ac:dyDescent="0.25">
      <c r="A84" s="60" t="str">
        <f t="shared" ref="A84:A88" si="15">CONCATENATE(C84,D84,B84)</f>
        <v>RDC1802017</v>
      </c>
      <c r="B84" s="78">
        <v>2017</v>
      </c>
      <c r="C84" s="78" t="s">
        <v>31</v>
      </c>
      <c r="D84" s="78">
        <v>180</v>
      </c>
      <c r="E84" s="75" t="s">
        <v>226</v>
      </c>
      <c r="F84" s="78" t="s">
        <v>132</v>
      </c>
      <c r="G84" s="75">
        <v>43006</v>
      </c>
      <c r="H84" s="74" t="s">
        <v>133</v>
      </c>
      <c r="I84" s="72" t="s">
        <v>12</v>
      </c>
      <c r="J84" s="74" t="s">
        <v>20</v>
      </c>
      <c r="K84" s="77" t="s">
        <v>134</v>
      </c>
      <c r="L84" s="72" t="s">
        <v>23</v>
      </c>
      <c r="M84" s="77" t="s">
        <v>14</v>
      </c>
    </row>
    <row r="85" spans="1:13" s="60" customFormat="1" ht="104.25" customHeight="1" x14ac:dyDescent="0.25">
      <c r="A85" s="60" t="str">
        <f t="shared" si="15"/>
        <v>RDC1982017</v>
      </c>
      <c r="B85" s="78">
        <v>2017</v>
      </c>
      <c r="C85" s="78" t="s">
        <v>31</v>
      </c>
      <c r="D85" s="78">
        <v>198</v>
      </c>
      <c r="E85" s="75" t="s">
        <v>226</v>
      </c>
      <c r="F85" s="78" t="s">
        <v>135</v>
      </c>
      <c r="G85" s="75">
        <v>43097</v>
      </c>
      <c r="H85" s="74" t="s">
        <v>136</v>
      </c>
      <c r="I85" s="77" t="s">
        <v>18</v>
      </c>
      <c r="J85" s="74" t="s">
        <v>20</v>
      </c>
      <c r="K85" s="77" t="s">
        <v>82</v>
      </c>
      <c r="L85" s="72" t="s">
        <v>23</v>
      </c>
      <c r="M85" s="77" t="s">
        <v>14</v>
      </c>
    </row>
    <row r="86" spans="1:13" customFormat="1" ht="104.25" customHeight="1" x14ac:dyDescent="0.25">
      <c r="B86" s="83">
        <v>2018</v>
      </c>
      <c r="C86" s="84" t="s">
        <v>31</v>
      </c>
      <c r="D86" s="83">
        <v>234</v>
      </c>
      <c r="E86" s="86" t="s">
        <v>238</v>
      </c>
      <c r="F86" s="87" t="s">
        <v>400</v>
      </c>
      <c r="G86" s="89">
        <v>43276</v>
      </c>
      <c r="H86" s="90" t="s">
        <v>79</v>
      </c>
      <c r="I86" s="87" t="s">
        <v>12</v>
      </c>
      <c r="J86" s="90" t="s">
        <v>20</v>
      </c>
      <c r="K86" s="87" t="s">
        <v>401</v>
      </c>
      <c r="L86" s="87" t="s">
        <v>15</v>
      </c>
      <c r="M86" s="87" t="s">
        <v>402</v>
      </c>
    </row>
    <row r="87" spans="1:13" customFormat="1" ht="104.25" customHeight="1" x14ac:dyDescent="0.25">
      <c r="B87" s="68">
        <v>2018</v>
      </c>
      <c r="C87" s="69" t="s">
        <v>31</v>
      </c>
      <c r="D87" s="68">
        <v>222</v>
      </c>
      <c r="E87" s="71" t="s">
        <v>236</v>
      </c>
      <c r="F87" s="69">
        <v>43188</v>
      </c>
      <c r="G87" s="71">
        <v>43187</v>
      </c>
      <c r="H87" s="73" t="s">
        <v>58</v>
      </c>
      <c r="I87" s="78" t="s">
        <v>22</v>
      </c>
      <c r="J87" s="73" t="s">
        <v>20</v>
      </c>
      <c r="K87" s="77" t="s">
        <v>386</v>
      </c>
      <c r="L87" s="72" t="s">
        <v>23</v>
      </c>
      <c r="M87" s="72" t="s">
        <v>14</v>
      </c>
    </row>
    <row r="88" spans="1:13" s="60" customFormat="1" ht="39.75" customHeight="1" x14ac:dyDescent="0.25">
      <c r="A88" s="60" t="str">
        <f t="shared" si="15"/>
        <v>RDC2112018</v>
      </c>
      <c r="B88" s="78">
        <v>2018</v>
      </c>
      <c r="C88" s="78" t="s">
        <v>31</v>
      </c>
      <c r="D88" s="78">
        <v>211</v>
      </c>
      <c r="E88" s="75" t="s">
        <v>226</v>
      </c>
      <c r="F88" s="78" t="s">
        <v>137</v>
      </c>
      <c r="G88" s="75">
        <v>43123</v>
      </c>
      <c r="H88" s="74" t="s">
        <v>138</v>
      </c>
      <c r="I88" s="77" t="s">
        <v>40</v>
      </c>
      <c r="J88" s="74" t="s">
        <v>20</v>
      </c>
      <c r="K88" s="77" t="s">
        <v>139</v>
      </c>
      <c r="L88" s="72" t="s">
        <v>23</v>
      </c>
      <c r="M88" s="77" t="s">
        <v>14</v>
      </c>
    </row>
    <row r="89" spans="1:13" s="60" customFormat="1" ht="64.5" customHeight="1" x14ac:dyDescent="0.25">
      <c r="A89" s="60" t="str">
        <f t="shared" ref="A89:A95" si="16">CONCATENATE(C89,D89,B89)</f>
        <v>NT422018</v>
      </c>
      <c r="B89" s="78">
        <v>2018</v>
      </c>
      <c r="C89" s="78" t="s">
        <v>355</v>
      </c>
      <c r="D89" s="78">
        <v>42</v>
      </c>
      <c r="E89" s="75" t="s">
        <v>251</v>
      </c>
      <c r="F89" s="78" t="s">
        <v>241</v>
      </c>
      <c r="G89" s="75">
        <v>43207</v>
      </c>
      <c r="H89" s="74" t="s">
        <v>356</v>
      </c>
      <c r="I89" s="77" t="s">
        <v>18</v>
      </c>
      <c r="J89" s="74" t="s">
        <v>241</v>
      </c>
      <c r="K89" s="77" t="s">
        <v>241</v>
      </c>
      <c r="L89" s="72" t="s">
        <v>23</v>
      </c>
      <c r="M89" s="77" t="s">
        <v>14</v>
      </c>
    </row>
    <row r="90" spans="1:13" s="60" customFormat="1" ht="87" customHeight="1" x14ac:dyDescent="0.25">
      <c r="A90" s="60" t="str">
        <f t="shared" ref="A90:A91" si="17">CONCATENATE(C90,D90,B90)</f>
        <v>RDC2342018</v>
      </c>
      <c r="B90" s="78">
        <v>2018</v>
      </c>
      <c r="C90" s="78" t="s">
        <v>31</v>
      </c>
      <c r="D90" s="78">
        <v>234</v>
      </c>
      <c r="E90" s="76" t="s">
        <v>357</v>
      </c>
      <c r="F90" s="78" t="s">
        <v>358</v>
      </c>
      <c r="G90" s="75">
        <v>43276</v>
      </c>
      <c r="H90" s="74" t="s">
        <v>359</v>
      </c>
      <c r="I90" s="77" t="s">
        <v>12</v>
      </c>
      <c r="J90" s="74" t="s">
        <v>20</v>
      </c>
      <c r="K90" s="77" t="s">
        <v>360</v>
      </c>
      <c r="L90" s="72" t="s">
        <v>23</v>
      </c>
      <c r="M90" s="77" t="s">
        <v>369</v>
      </c>
    </row>
    <row r="91" spans="1:13" s="60" customFormat="1" ht="146.25" customHeight="1" x14ac:dyDescent="0.25">
      <c r="A91" s="60" t="str">
        <f t="shared" si="17"/>
        <v>RDC2082018</v>
      </c>
      <c r="B91" s="78">
        <v>2018</v>
      </c>
      <c r="C91" s="78" t="s">
        <v>31</v>
      </c>
      <c r="D91" s="78">
        <v>208</v>
      </c>
      <c r="E91" s="76" t="s">
        <v>261</v>
      </c>
      <c r="F91" s="78" t="s">
        <v>383</v>
      </c>
      <c r="G91" s="75">
        <v>43108</v>
      </c>
      <c r="H91" s="74" t="s">
        <v>384</v>
      </c>
      <c r="I91" s="77" t="s">
        <v>27</v>
      </c>
      <c r="J91" s="74" t="s">
        <v>20</v>
      </c>
      <c r="K91" s="77" t="s">
        <v>385</v>
      </c>
      <c r="L91" s="72" t="s">
        <v>23</v>
      </c>
      <c r="M91" s="77" t="s">
        <v>14</v>
      </c>
    </row>
    <row r="92" spans="1:13" s="60" customFormat="1" ht="146.25" customHeight="1" x14ac:dyDescent="0.25">
      <c r="B92" s="68">
        <v>2019</v>
      </c>
      <c r="C92" s="69" t="s">
        <v>11</v>
      </c>
      <c r="D92" s="68">
        <v>618</v>
      </c>
      <c r="E92" s="71" t="s">
        <v>295</v>
      </c>
      <c r="F92" s="69" t="s">
        <v>296</v>
      </c>
      <c r="G92" s="71">
        <v>40983</v>
      </c>
      <c r="H92" s="73" t="s">
        <v>364</v>
      </c>
      <c r="I92" s="72" t="s">
        <v>18</v>
      </c>
      <c r="J92" s="73" t="s">
        <v>13</v>
      </c>
      <c r="K92" s="72" t="s">
        <v>241</v>
      </c>
      <c r="L92" s="72" t="s">
        <v>23</v>
      </c>
      <c r="M92" s="72" t="s">
        <v>363</v>
      </c>
    </row>
    <row r="93" spans="1:13" s="60" customFormat="1" ht="210" customHeight="1" x14ac:dyDescent="0.2">
      <c r="A93" s="61"/>
      <c r="B93" s="93">
        <v>2019</v>
      </c>
      <c r="C93" s="93" t="s">
        <v>31</v>
      </c>
      <c r="D93" s="95">
        <v>301</v>
      </c>
      <c r="E93" s="92" t="s">
        <v>277</v>
      </c>
      <c r="F93" s="92" t="s">
        <v>370</v>
      </c>
      <c r="G93" s="89">
        <v>43698</v>
      </c>
      <c r="H93" s="88" t="s">
        <v>371</v>
      </c>
      <c r="I93" s="87" t="s">
        <v>12</v>
      </c>
      <c r="J93" s="88" t="s">
        <v>20</v>
      </c>
      <c r="K93" s="91" t="s">
        <v>372</v>
      </c>
      <c r="L93" s="115" t="s">
        <v>15</v>
      </c>
      <c r="M93" s="91" t="s">
        <v>412</v>
      </c>
    </row>
    <row r="94" spans="1:13" s="60" customFormat="1" ht="97.5" customHeight="1" x14ac:dyDescent="0.25">
      <c r="A94" s="60" t="str">
        <f t="shared" si="16"/>
        <v>PRT6182019</v>
      </c>
      <c r="B94" s="78">
        <v>2019</v>
      </c>
      <c r="C94" s="78" t="s">
        <v>11</v>
      </c>
      <c r="D94" s="81">
        <v>618</v>
      </c>
      <c r="E94" s="75" t="s">
        <v>295</v>
      </c>
      <c r="F94" s="78" t="s">
        <v>296</v>
      </c>
      <c r="G94" s="75">
        <v>40983</v>
      </c>
      <c r="H94" s="74" t="s">
        <v>364</v>
      </c>
      <c r="I94" s="78" t="s">
        <v>18</v>
      </c>
      <c r="J94" s="82" t="s">
        <v>13</v>
      </c>
      <c r="K94" s="78" t="s">
        <v>241</v>
      </c>
      <c r="L94" s="72" t="s">
        <v>23</v>
      </c>
      <c r="M94" s="78" t="s">
        <v>363</v>
      </c>
    </row>
    <row r="95" spans="1:13" s="60" customFormat="1" ht="86.25" customHeight="1" x14ac:dyDescent="0.25">
      <c r="A95" s="60" t="str">
        <f t="shared" si="16"/>
        <v>RDC2622019</v>
      </c>
      <c r="B95" s="78">
        <v>2019</v>
      </c>
      <c r="C95" s="78" t="s">
        <v>31</v>
      </c>
      <c r="D95" s="81">
        <v>262</v>
      </c>
      <c r="E95" s="75" t="s">
        <v>243</v>
      </c>
      <c r="F95" s="78" t="s">
        <v>381</v>
      </c>
      <c r="G95" s="75">
        <v>43500</v>
      </c>
      <c r="H95" s="74" t="s">
        <v>380</v>
      </c>
      <c r="I95" s="77" t="s">
        <v>27</v>
      </c>
      <c r="J95" s="74" t="s">
        <v>20</v>
      </c>
      <c r="K95" s="77" t="s">
        <v>382</v>
      </c>
      <c r="L95" s="72" t="s">
        <v>23</v>
      </c>
      <c r="M95" s="77" t="s">
        <v>14</v>
      </c>
    </row>
    <row r="96" spans="1:13" s="60" customFormat="1" ht="84.75" customHeight="1" x14ac:dyDescent="0.25">
      <c r="B96" s="78">
        <v>2019</v>
      </c>
      <c r="C96" s="78" t="s">
        <v>31</v>
      </c>
      <c r="D96" s="81">
        <v>268</v>
      </c>
      <c r="E96" s="76" t="s">
        <v>389</v>
      </c>
      <c r="F96" s="78" t="s">
        <v>387</v>
      </c>
      <c r="G96" s="75">
        <v>43522</v>
      </c>
      <c r="H96" s="74" t="s">
        <v>388</v>
      </c>
      <c r="I96" s="78" t="s">
        <v>12</v>
      </c>
      <c r="J96" s="74" t="s">
        <v>390</v>
      </c>
      <c r="K96" s="77" t="s">
        <v>391</v>
      </c>
      <c r="L96" s="72" t="s">
        <v>23</v>
      </c>
      <c r="M96" s="77" t="s">
        <v>14</v>
      </c>
    </row>
    <row r="97" spans="1:43" s="60" customFormat="1" ht="60.75" customHeight="1" x14ac:dyDescent="0.25">
      <c r="B97" s="104">
        <v>2019</v>
      </c>
      <c r="C97" s="104" t="s">
        <v>31</v>
      </c>
      <c r="D97" s="106">
        <v>304</v>
      </c>
      <c r="E97" s="101" t="s">
        <v>394</v>
      </c>
      <c r="F97" s="104" t="s">
        <v>393</v>
      </c>
      <c r="G97" s="102">
        <v>43726</v>
      </c>
      <c r="H97" s="100" t="s">
        <v>392</v>
      </c>
      <c r="I97" s="104" t="s">
        <v>12</v>
      </c>
      <c r="J97" s="100" t="s">
        <v>390</v>
      </c>
      <c r="K97" s="105" t="s">
        <v>395</v>
      </c>
      <c r="L97" s="99" t="s">
        <v>408</v>
      </c>
      <c r="M97" s="105" t="s">
        <v>14</v>
      </c>
    </row>
    <row r="98" spans="1:43" s="60" customFormat="1" ht="196.5" customHeight="1" x14ac:dyDescent="0.25">
      <c r="B98" s="78">
        <v>2019</v>
      </c>
      <c r="C98" s="78" t="s">
        <v>33</v>
      </c>
      <c r="D98" s="81">
        <v>679</v>
      </c>
      <c r="E98" s="75" t="s">
        <v>226</v>
      </c>
      <c r="F98" s="77" t="s">
        <v>409</v>
      </c>
      <c r="G98" s="75">
        <v>43865</v>
      </c>
      <c r="H98" s="74" t="s">
        <v>410</v>
      </c>
      <c r="I98" s="78" t="s">
        <v>18</v>
      </c>
      <c r="J98" s="82" t="s">
        <v>13</v>
      </c>
      <c r="K98" s="78" t="s">
        <v>241</v>
      </c>
      <c r="L98" s="72" t="s">
        <v>23</v>
      </c>
      <c r="M98" s="78" t="s">
        <v>328</v>
      </c>
    </row>
    <row r="99" spans="1:43" s="117" customFormat="1" ht="58.5" customHeight="1" x14ac:dyDescent="0.25">
      <c r="B99" s="104">
        <v>2020</v>
      </c>
      <c r="C99" s="104" t="s">
        <v>31</v>
      </c>
      <c r="D99" s="106">
        <v>360</v>
      </c>
      <c r="E99" s="101" t="s">
        <v>394</v>
      </c>
      <c r="F99" s="105" t="s">
        <v>414</v>
      </c>
      <c r="G99" s="102">
        <v>43921</v>
      </c>
      <c r="H99" s="100" t="s">
        <v>413</v>
      </c>
      <c r="I99" s="104" t="s">
        <v>12</v>
      </c>
      <c r="J99" s="100" t="s">
        <v>20</v>
      </c>
      <c r="K99" s="105" t="s">
        <v>415</v>
      </c>
      <c r="L99" s="99" t="s">
        <v>408</v>
      </c>
      <c r="M99" s="105" t="s">
        <v>416</v>
      </c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</row>
    <row r="100" spans="1:43" s="60" customFormat="1" ht="65.25" customHeight="1" x14ac:dyDescent="0.25">
      <c r="B100" s="124">
        <v>2020</v>
      </c>
      <c r="C100" s="124" t="s">
        <v>31</v>
      </c>
      <c r="D100" s="125">
        <v>388</v>
      </c>
      <c r="E100" s="126" t="s">
        <v>419</v>
      </c>
      <c r="F100" s="127" t="s">
        <v>418</v>
      </c>
      <c r="G100" s="126">
        <v>43979</v>
      </c>
      <c r="H100" s="128" t="s">
        <v>417</v>
      </c>
      <c r="I100" s="124" t="s">
        <v>12</v>
      </c>
      <c r="J100" s="128" t="s">
        <v>20</v>
      </c>
      <c r="K100" s="127" t="s">
        <v>420</v>
      </c>
      <c r="L100" s="129" t="s">
        <v>23</v>
      </c>
      <c r="M100" s="124"/>
    </row>
    <row r="101" spans="1:43" s="60" customFormat="1" ht="105.75" customHeight="1" x14ac:dyDescent="0.25">
      <c r="A101" s="116"/>
      <c r="B101" s="118">
        <v>2020</v>
      </c>
      <c r="C101" s="118" t="s">
        <v>31</v>
      </c>
      <c r="D101" s="119">
        <v>430</v>
      </c>
      <c r="E101" s="120" t="s">
        <v>392</v>
      </c>
      <c r="F101" s="121" t="s">
        <v>421</v>
      </c>
      <c r="G101" s="122">
        <v>44113</v>
      </c>
      <c r="H101" s="123" t="s">
        <v>392</v>
      </c>
      <c r="I101" s="118" t="s">
        <v>12</v>
      </c>
      <c r="J101" s="123" t="s">
        <v>20</v>
      </c>
      <c r="K101" s="121" t="s">
        <v>422</v>
      </c>
      <c r="L101" s="130" t="s">
        <v>423</v>
      </c>
      <c r="M101" s="118"/>
    </row>
    <row r="102" spans="1:43" s="60" customFormat="1" x14ac:dyDescent="0.25">
      <c r="D102" s="65"/>
      <c r="E102" s="66"/>
      <c r="H102" s="67"/>
      <c r="J102" s="67"/>
    </row>
    <row r="103" spans="1:43" s="60" customFormat="1" x14ac:dyDescent="0.25">
      <c r="D103" s="65"/>
      <c r="E103" s="66"/>
      <c r="H103" s="67"/>
      <c r="J103" s="67"/>
    </row>
    <row r="104" spans="1:43" s="60" customFormat="1" ht="23.25" x14ac:dyDescent="0.25">
      <c r="B104" s="133" t="s">
        <v>425</v>
      </c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</row>
    <row r="105" spans="1:43" s="60" customFormat="1" x14ac:dyDescent="0.25">
      <c r="D105" s="65"/>
      <c r="E105" s="66"/>
      <c r="H105" s="67"/>
      <c r="J105" s="67"/>
    </row>
    <row r="106" spans="1:43" s="60" customFormat="1" x14ac:dyDescent="0.25">
      <c r="D106" s="65"/>
      <c r="E106" s="66"/>
      <c r="H106" s="67"/>
      <c r="J106" s="67"/>
    </row>
    <row r="107" spans="1:43" s="60" customFormat="1" x14ac:dyDescent="0.25">
      <c r="D107" s="65"/>
      <c r="E107" s="66"/>
      <c r="H107" s="67"/>
      <c r="J107" s="67"/>
    </row>
    <row r="108" spans="1:43" s="60" customFormat="1" x14ac:dyDescent="0.25">
      <c r="D108" s="65"/>
      <c r="E108" s="66"/>
      <c r="H108" s="67"/>
      <c r="J108" s="67"/>
    </row>
  </sheetData>
  <autoFilter ref="A2:O101" xr:uid="{00000000-0009-0000-0000-000000000000}"/>
  <sortState xmlns:xlrd2="http://schemas.microsoft.com/office/spreadsheetml/2017/richdata2" ref="B2:M97">
    <sortCondition ref="B1277:B1566"/>
    <sortCondition ref="D1277:D1566"/>
  </sortState>
  <customSheetViews>
    <customSheetView guid="{077D101D-B2E0-4504-8096-6649046968B0}" scale="80" filter="1" showAutoFilter="1">
      <pane ySplit="202" topLeftCell="A204" activePane="bottomLeft" state="frozen"/>
      <selection pane="bottomLeft" activeCell="E1246" sqref="E1246"/>
      <pageMargins left="0" right="0" top="0" bottom="0" header="0" footer="0"/>
      <pageSetup paperSize="9" scale="65" orientation="landscape" r:id="rId1"/>
      <autoFilter ref="A2:X1508" xr:uid="{00000000-0000-0000-0000-000000000000}">
        <filterColumn colId="0">
          <filters>
            <filter val="2000"/>
            <filter val="2002"/>
            <filter val="2004"/>
            <filter val="2006"/>
            <filter val="2011"/>
            <filter val="2014"/>
          </filters>
        </filterColumn>
        <filterColumn colId="2">
          <filters>
            <filter val="128"/>
            <filter val="131"/>
            <filter val="16"/>
            <filter val="172"/>
            <filter val="250"/>
            <filter val="38"/>
            <filter val="54"/>
            <filter val="78"/>
            <filter val="79"/>
          </filters>
        </filterColumn>
      </autoFilter>
    </customSheetView>
    <customSheetView guid="{0B71FEFD-8EDC-4768-A12B-B02393F7295A}" scale="70" showPageBreaks="1" showAutoFilter="1" topLeftCell="A328">
      <selection activeCell="J333" sqref="J333"/>
      <pageMargins left="0" right="0" top="0" bottom="0" header="0" footer="0"/>
      <pageSetup paperSize="9" scale="50" fitToHeight="0" orientation="landscape" r:id="rId2"/>
      <autoFilter ref="A1:X1500" xr:uid="{00000000-0000-0000-0000-000000000000}"/>
    </customSheetView>
    <customSheetView guid="{3C785DDC-4FFC-4F1C-9735-D5DB0E6549EA}" scale="80" filter="1" showAutoFilter="1">
      <selection activeCell="M1496" sqref="M1496"/>
      <pageMargins left="0" right="0" top="0" bottom="0" header="0" footer="0"/>
      <pageSetup paperSize="9" orientation="portrait" r:id="rId3"/>
      <autoFilter ref="A1:X1497" xr:uid="{00000000-0000-0000-0000-000000000000}">
        <filterColumn colId="0">
          <filters>
            <filter val="1999"/>
            <filter val="2000"/>
            <filter val="2001"/>
            <filter val="2002"/>
            <filter val="2003"/>
            <filter val="2004"/>
            <filter val="2005"/>
            <filter val="2006"/>
            <filter val="2007"/>
            <filter val="2008"/>
            <filter val="2009"/>
            <filter val="2010"/>
            <filter val="2011"/>
            <filter val="2012"/>
            <filter val="2013"/>
            <filter val="2014"/>
            <filter val="2015"/>
          </filters>
        </filterColumn>
      </autoFilter>
    </customSheetView>
    <customSheetView guid="{3EC0DEF6-9471-4D50-B968-5CAB56441FA4}" scale="75" showAutoFilter="1" topLeftCell="I1">
      <pane ySplit="2" topLeftCell="A138" activePane="bottomLeft" state="frozen"/>
      <selection pane="bottomLeft" activeCell="S139" sqref="S139"/>
      <pageMargins left="0" right="0" top="0" bottom="0" header="0" footer="0"/>
      <pageSetup paperSize="9" scale="65" orientation="landscape" r:id="rId4"/>
      <autoFilter ref="A2:X1504" xr:uid="{00000000-0000-0000-0000-000000000000}"/>
    </customSheetView>
    <customSheetView guid="{007E6A7F-43D8-4C7A-BBEA-8172D58A6573}" scale="80" showAutoFilter="1">
      <pane ySplit="2" topLeftCell="A514" activePane="bottomLeft" state="frozen"/>
      <selection pane="bottomLeft" activeCell="A515" sqref="A515"/>
      <pageMargins left="0" right="0" top="0" bottom="0" header="0" footer="0"/>
      <pageSetup paperSize="9" scale="65" orientation="landscape" r:id="rId5"/>
      <autoFilter ref="A2:X1508" xr:uid="{00000000-0000-0000-0000-000000000000}"/>
    </customSheetView>
  </customSheetViews>
  <mergeCells count="3">
    <mergeCell ref="F1:M1"/>
    <mergeCell ref="B1:E1"/>
    <mergeCell ref="B104:M104"/>
  </mergeCells>
  <dataValidations xWindow="500" yWindow="678" count="6">
    <dataValidation type="list" allowBlank="1" showInputMessage="1" showErrorMessage="1" sqref="D88:D91 C86:C87 D84:D85 C2:C83 C92:C103 C105:C1048576" xr:uid="{00000000-0002-0000-0000-000000000000}">
      <formula1>Tipo</formula1>
    </dataValidation>
    <dataValidation type="list" allowBlank="1" showInputMessage="1" showErrorMessage="1" sqref="I77:I80 I22 I92:I93 I67:I71" xr:uid="{00000000-0002-0000-0000-000001000000}">
      <formula1>Macrotemas</formula1>
    </dataValidation>
    <dataValidation type="date" allowBlank="1" showErrorMessage="1" sqref="G24:G27" xr:uid="{00000000-0002-0000-0000-000002000000}">
      <formula1>36161</formula1>
      <formula2>55153</formula2>
    </dataValidation>
    <dataValidation type="list" allowBlank="1" showInputMessage="1" showErrorMessage="1" sqref="B24:B27" xr:uid="{00000000-0002-0000-0000-000003000000}">
      <formula1>Ano</formula1>
    </dataValidation>
    <dataValidation type="list" allowBlank="1" showInputMessage="1" showErrorMessage="1" sqref="J2:J23 J28:J103 J105:J1048576" xr:uid="{00000000-0002-0000-0000-000004000000}">
      <formula1>Natureza</formula1>
    </dataValidation>
    <dataValidation type="list" allowBlank="1" showInputMessage="1" showErrorMessage="1" sqref="L1675:L1048576 L38:L48 L50:L60 L35:L36 L72:L79 L1:L27 L29:L33 L62:L70 L94:L96 L81:L92 L98 L100 L102:L103 L105:L1673" xr:uid="{00000000-0002-0000-0000-000005000000}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scale="65" orientation="landscape" r:id="rId6"/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xWindow="500" yWindow="678" count="2">
        <x14:dataValidation type="list" allowBlank="1" showInputMessage="1" showErrorMessage="1" xr:uid="{00000000-0002-0000-0000-000006000000}">
          <x14:formula1>
            <xm:f>'\\ANVSSDF172\#GGREG 2016\#COGES\Estoque Regulatório\ArquivoMorto\[Planilha_Estoque Regulatório_19set14.xlsx]Referências'!#REF!</xm:f>
          </x14:formula1>
          <xm:sqref>J1127:J1128</xm:sqref>
        </x14:dataValidation>
        <x14:dataValidation type="list" allowBlank="1" showInputMessage="1" showErrorMessage="1" xr:uid="{00000000-0002-0000-0000-000007000000}">
          <x14:formula1>
            <xm:f>'Z:\#GGREG 2017\#GPROR\Nova Estrutura\Planilhas GPROR\[Consolidado_Estoque Regulatório_2018-Velho.xlsx]Referências'!#REF!</xm:f>
          </x14:formula1>
          <xm:sqref>L1674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showGridLines="0" topLeftCell="A31" workbookViewId="0">
      <selection activeCell="A53" sqref="A53:H53"/>
    </sheetView>
  </sheetViews>
  <sheetFormatPr defaultRowHeight="15" x14ac:dyDescent="0.25"/>
  <cols>
    <col min="2" max="2" width="17.7109375" customWidth="1"/>
    <col min="8" max="8" width="12.28515625" customWidth="1"/>
  </cols>
  <sheetData>
    <row r="1" spans="1:10" ht="15.75" thickBot="1" x14ac:dyDescent="0.3"/>
    <row r="2" spans="1:10" x14ac:dyDescent="0.25">
      <c r="A2" s="2"/>
      <c r="B2" s="3" t="s">
        <v>140</v>
      </c>
      <c r="C2" s="3"/>
      <c r="D2" s="3"/>
      <c r="E2" s="3"/>
      <c r="F2" s="3"/>
      <c r="G2" s="4"/>
      <c r="H2" s="5"/>
    </row>
    <row r="3" spans="1:10" x14ac:dyDescent="0.25">
      <c r="A3" s="6"/>
      <c r="B3" s="7"/>
      <c r="C3" s="7"/>
      <c r="D3" s="7"/>
      <c r="E3" s="7"/>
      <c r="F3" s="7"/>
      <c r="G3" s="7"/>
      <c r="H3" s="8"/>
    </row>
    <row r="4" spans="1:10" ht="18.75" x14ac:dyDescent="0.3">
      <c r="A4" s="6" t="s">
        <v>141</v>
      </c>
      <c r="B4" s="7"/>
      <c r="C4" s="7"/>
      <c r="D4" s="7"/>
      <c r="E4" s="7"/>
      <c r="F4" s="7"/>
      <c r="G4" s="7"/>
      <c r="H4" s="8"/>
    </row>
    <row r="5" spans="1:10" x14ac:dyDescent="0.25">
      <c r="A5" s="6"/>
      <c r="B5" s="137" t="s">
        <v>142</v>
      </c>
      <c r="C5" s="137"/>
      <c r="D5" s="137"/>
      <c r="E5" s="137"/>
      <c r="F5" s="137"/>
      <c r="G5" s="137"/>
      <c r="H5" s="8"/>
      <c r="J5" s="1"/>
    </row>
    <row r="6" spans="1:10" x14ac:dyDescent="0.25">
      <c r="A6" s="6"/>
      <c r="B6" s="137" t="s">
        <v>143</v>
      </c>
      <c r="C6" s="137"/>
      <c r="D6" s="137"/>
      <c r="E6" s="137"/>
      <c r="F6" s="137"/>
      <c r="G6" s="137"/>
      <c r="H6" s="8"/>
    </row>
    <row r="7" spans="1:10" x14ac:dyDescent="0.25">
      <c r="A7" s="6"/>
      <c r="B7" s="137" t="s">
        <v>144</v>
      </c>
      <c r="C7" s="137"/>
      <c r="D7" s="137"/>
      <c r="E7" s="137"/>
      <c r="F7" s="137"/>
      <c r="G7" s="137"/>
      <c r="H7" s="8"/>
    </row>
    <row r="8" spans="1:10" x14ac:dyDescent="0.25">
      <c r="A8" s="6"/>
      <c r="B8" s="137" t="s">
        <v>145</v>
      </c>
      <c r="C8" s="137"/>
      <c r="D8" s="137"/>
      <c r="E8" s="137"/>
      <c r="F8" s="137"/>
      <c r="G8" s="137"/>
      <c r="H8" s="8"/>
    </row>
    <row r="9" spans="1:10" x14ac:dyDescent="0.25">
      <c r="A9" s="6"/>
      <c r="B9" s="137" t="s">
        <v>146</v>
      </c>
      <c r="C9" s="137"/>
      <c r="D9" s="137"/>
      <c r="E9" s="137"/>
      <c r="F9" s="137"/>
      <c r="G9" s="137"/>
      <c r="H9" s="8"/>
    </row>
    <row r="10" spans="1:10" x14ac:dyDescent="0.25">
      <c r="A10" s="6"/>
      <c r="B10" s="137" t="s">
        <v>147</v>
      </c>
      <c r="C10" s="137"/>
      <c r="D10" s="137"/>
      <c r="E10" s="137"/>
      <c r="F10" s="137"/>
      <c r="G10" s="137"/>
      <c r="H10" s="8"/>
    </row>
    <row r="11" spans="1:10" x14ac:dyDescent="0.25">
      <c r="A11" s="6"/>
      <c r="B11" s="7" t="s">
        <v>148</v>
      </c>
      <c r="C11" s="7"/>
      <c r="D11" s="7"/>
      <c r="E11" s="7"/>
      <c r="F11" s="7"/>
      <c r="G11" s="7"/>
      <c r="H11" s="8"/>
    </row>
    <row r="12" spans="1:10" x14ac:dyDescent="0.25">
      <c r="A12" s="6"/>
      <c r="B12" s="7"/>
      <c r="C12" s="7"/>
      <c r="D12" s="7"/>
      <c r="E12" s="7"/>
      <c r="F12" s="7"/>
      <c r="G12" s="7"/>
      <c r="H12" s="8"/>
    </row>
    <row r="13" spans="1:10" ht="18.75" x14ac:dyDescent="0.3">
      <c r="A13" s="144" t="s">
        <v>149</v>
      </c>
      <c r="B13" s="137"/>
      <c r="C13" s="137"/>
      <c r="D13" s="137"/>
      <c r="E13" s="137"/>
      <c r="F13" s="137"/>
      <c r="G13" s="137"/>
      <c r="H13" s="8"/>
    </row>
    <row r="14" spans="1:10" ht="11.25" customHeight="1" x14ac:dyDescent="0.25">
      <c r="A14" s="6"/>
      <c r="B14" s="9" t="s">
        <v>150</v>
      </c>
      <c r="C14" s="7"/>
      <c r="D14" s="7"/>
      <c r="E14" s="7"/>
      <c r="F14" s="7"/>
      <c r="G14" s="7"/>
      <c r="H14" s="8"/>
    </row>
    <row r="15" spans="1:10" ht="45.75" customHeight="1" x14ac:dyDescent="0.25">
      <c r="A15" s="139" t="s">
        <v>151</v>
      </c>
      <c r="B15" s="140"/>
      <c r="C15" s="140"/>
      <c r="D15" s="140"/>
      <c r="E15" s="140"/>
      <c r="F15" s="140"/>
      <c r="G15" s="140"/>
      <c r="H15" s="141"/>
    </row>
    <row r="16" spans="1:10" ht="13.5" customHeight="1" x14ac:dyDescent="0.25">
      <c r="A16" s="55"/>
      <c r="B16" s="56"/>
      <c r="C16" s="56"/>
      <c r="D16" s="56"/>
      <c r="E16" s="56"/>
      <c r="F16" s="56"/>
      <c r="G16" s="56"/>
      <c r="H16" s="57"/>
    </row>
    <row r="17" spans="1:8" ht="32.25" customHeight="1" x14ac:dyDescent="0.25">
      <c r="A17" s="134" t="s">
        <v>152</v>
      </c>
      <c r="B17" s="135"/>
      <c r="C17" s="135"/>
      <c r="D17" s="135"/>
      <c r="E17" s="135"/>
      <c r="F17" s="135"/>
      <c r="G17" s="135"/>
      <c r="H17" s="8"/>
    </row>
    <row r="18" spans="1:8" ht="15.75" x14ac:dyDescent="0.25">
      <c r="A18" s="6"/>
      <c r="B18" s="9" t="s">
        <v>153</v>
      </c>
      <c r="C18" s="7"/>
      <c r="D18" s="7"/>
      <c r="E18" s="7"/>
      <c r="F18" s="7"/>
      <c r="G18" s="7"/>
      <c r="H18" s="8"/>
    </row>
    <row r="19" spans="1:8" ht="33" customHeight="1" x14ac:dyDescent="0.25">
      <c r="A19" s="134" t="s">
        <v>154</v>
      </c>
      <c r="B19" s="135"/>
      <c r="C19" s="135"/>
      <c r="D19" s="135"/>
      <c r="E19" s="135"/>
      <c r="F19" s="135"/>
      <c r="G19" s="135"/>
      <c r="H19" s="136"/>
    </row>
    <row r="20" spans="1:8" ht="18.75" x14ac:dyDescent="0.3">
      <c r="A20" s="144" t="s">
        <v>155</v>
      </c>
      <c r="B20" s="137"/>
      <c r="C20" s="137"/>
      <c r="D20" s="137"/>
      <c r="E20" s="137"/>
      <c r="F20" s="137"/>
      <c r="G20" s="137"/>
      <c r="H20" s="8"/>
    </row>
    <row r="21" spans="1:8" ht="44.25" customHeight="1" x14ac:dyDescent="0.25">
      <c r="A21" s="134" t="s">
        <v>156</v>
      </c>
      <c r="B21" s="135"/>
      <c r="C21" s="135"/>
      <c r="D21" s="135"/>
      <c r="E21" s="135"/>
      <c r="F21" s="135"/>
      <c r="G21" s="135"/>
      <c r="H21" s="136"/>
    </row>
    <row r="22" spans="1:8" ht="9" customHeight="1" x14ac:dyDescent="0.25">
      <c r="A22" s="50"/>
      <c r="B22" s="51"/>
      <c r="C22" s="51"/>
      <c r="D22" s="51"/>
      <c r="E22" s="51"/>
      <c r="F22" s="51"/>
      <c r="G22" s="51"/>
      <c r="H22" s="52"/>
    </row>
    <row r="23" spans="1:8" ht="18.75" x14ac:dyDescent="0.3">
      <c r="A23" s="6" t="s">
        <v>157</v>
      </c>
      <c r="B23" s="7"/>
      <c r="C23" s="7"/>
      <c r="D23" s="7"/>
      <c r="E23" s="7"/>
      <c r="F23" s="7"/>
      <c r="G23" s="7"/>
      <c r="H23" s="8"/>
    </row>
    <row r="24" spans="1:8" x14ac:dyDescent="0.25">
      <c r="A24" s="6"/>
      <c r="B24" s="10" t="s">
        <v>158</v>
      </c>
      <c r="C24" s="7"/>
      <c r="D24" s="7"/>
      <c r="E24" s="7"/>
      <c r="F24" s="7"/>
      <c r="G24" s="7"/>
      <c r="H24" s="8"/>
    </row>
    <row r="25" spans="1:8" ht="49.5" customHeight="1" x14ac:dyDescent="0.25">
      <c r="A25" s="6"/>
      <c r="B25" s="135" t="s">
        <v>159</v>
      </c>
      <c r="C25" s="135"/>
      <c r="D25" s="135"/>
      <c r="E25" s="135"/>
      <c r="F25" s="135"/>
      <c r="G25" s="135"/>
      <c r="H25" s="136"/>
    </row>
    <row r="26" spans="1:8" ht="101.25" customHeight="1" x14ac:dyDescent="0.25">
      <c r="A26" s="139" t="s">
        <v>160</v>
      </c>
      <c r="B26" s="140"/>
      <c r="C26" s="140"/>
      <c r="D26" s="140"/>
      <c r="E26" s="140"/>
      <c r="F26" s="140"/>
      <c r="G26" s="140"/>
      <c r="H26" s="141"/>
    </row>
    <row r="27" spans="1:8" x14ac:dyDescent="0.25">
      <c r="A27" s="6"/>
      <c r="B27" s="7"/>
      <c r="C27" s="7"/>
      <c r="D27" s="7"/>
      <c r="E27" s="7"/>
      <c r="F27" s="7"/>
      <c r="G27" s="7"/>
      <c r="H27" s="8"/>
    </row>
    <row r="28" spans="1:8" x14ac:dyDescent="0.25">
      <c r="A28" s="6"/>
      <c r="B28" s="10" t="s">
        <v>161</v>
      </c>
      <c r="C28" s="7"/>
      <c r="D28" s="7"/>
      <c r="E28" s="7"/>
      <c r="F28" s="7"/>
      <c r="G28" s="7"/>
      <c r="H28" s="8"/>
    </row>
    <row r="29" spans="1:8" ht="30" customHeight="1" x14ac:dyDescent="0.25">
      <c r="A29" s="6"/>
      <c r="B29" s="142" t="s">
        <v>162</v>
      </c>
      <c r="C29" s="142"/>
      <c r="D29" s="142"/>
      <c r="E29" s="142"/>
      <c r="F29" s="142"/>
      <c r="G29" s="142"/>
      <c r="H29" s="143"/>
    </row>
    <row r="30" spans="1:8" x14ac:dyDescent="0.25">
      <c r="A30" s="6"/>
      <c r="B30" s="137"/>
      <c r="C30" s="137"/>
      <c r="D30" s="137"/>
      <c r="E30" s="137"/>
      <c r="F30" s="137"/>
      <c r="G30" s="137"/>
      <c r="H30" s="138"/>
    </row>
    <row r="31" spans="1:8" x14ac:dyDescent="0.25">
      <c r="A31" s="6"/>
      <c r="B31" s="11" t="s">
        <v>163</v>
      </c>
      <c r="C31" s="53"/>
      <c r="D31" s="53"/>
      <c r="E31" s="53"/>
      <c r="F31" s="53"/>
      <c r="G31" s="53"/>
      <c r="H31" s="54"/>
    </row>
    <row r="32" spans="1:8" x14ac:dyDescent="0.25">
      <c r="A32" s="6"/>
      <c r="B32" s="135" t="s">
        <v>164</v>
      </c>
      <c r="C32" s="135"/>
      <c r="D32" s="135"/>
      <c r="E32" s="135"/>
      <c r="F32" s="135"/>
      <c r="G32" s="135"/>
      <c r="H32" s="136"/>
    </row>
    <row r="33" spans="1:8" x14ac:dyDescent="0.25">
      <c r="A33" s="6"/>
      <c r="B33" s="135"/>
      <c r="C33" s="135"/>
      <c r="D33" s="135"/>
      <c r="E33" s="135"/>
      <c r="F33" s="135"/>
      <c r="G33" s="135"/>
      <c r="H33" s="136"/>
    </row>
    <row r="34" spans="1:8" ht="32.25" customHeight="1" x14ac:dyDescent="0.25">
      <c r="A34" s="134" t="s">
        <v>165</v>
      </c>
      <c r="B34" s="135"/>
      <c r="C34" s="135"/>
      <c r="D34" s="135"/>
      <c r="E34" s="135"/>
      <c r="F34" s="135"/>
      <c r="G34" s="135"/>
      <c r="H34" s="136"/>
    </row>
    <row r="35" spans="1:8" x14ac:dyDescent="0.25">
      <c r="A35" s="6"/>
      <c r="B35" s="7" t="s">
        <v>166</v>
      </c>
      <c r="C35" s="7"/>
      <c r="D35" s="7"/>
      <c r="E35" s="7"/>
      <c r="F35" s="7"/>
      <c r="G35" s="7"/>
      <c r="H35" s="8"/>
    </row>
    <row r="36" spans="1:8" x14ac:dyDescent="0.25">
      <c r="A36" s="6"/>
      <c r="B36" s="7" t="s">
        <v>167</v>
      </c>
      <c r="C36" s="7"/>
      <c r="D36" s="7"/>
      <c r="E36" s="7"/>
      <c r="F36" s="7"/>
      <c r="G36" s="7"/>
      <c r="H36" s="8"/>
    </row>
    <row r="37" spans="1:8" x14ac:dyDescent="0.25">
      <c r="A37" s="6" t="s">
        <v>168</v>
      </c>
      <c r="B37" s="7"/>
      <c r="C37" s="7"/>
      <c r="D37" s="7"/>
      <c r="E37" s="7"/>
      <c r="F37" s="7"/>
      <c r="G37" s="7"/>
      <c r="H37" s="8"/>
    </row>
    <row r="38" spans="1:8" ht="137.25" customHeight="1" x14ac:dyDescent="0.25">
      <c r="A38" s="134" t="s">
        <v>169</v>
      </c>
      <c r="B38" s="135"/>
      <c r="C38" s="135"/>
      <c r="D38" s="135"/>
      <c r="E38" s="135"/>
      <c r="F38" s="135"/>
      <c r="G38" s="135"/>
      <c r="H38" s="136"/>
    </row>
    <row r="39" spans="1:8" ht="15" customHeight="1" x14ac:dyDescent="0.25">
      <c r="A39" s="50"/>
      <c r="B39" s="53"/>
      <c r="C39" s="53"/>
      <c r="D39" s="53"/>
      <c r="E39" s="53"/>
      <c r="F39" s="53"/>
      <c r="G39" s="53"/>
      <c r="H39" s="54"/>
    </row>
    <row r="40" spans="1:8" ht="58.5" customHeight="1" x14ac:dyDescent="0.25">
      <c r="A40" s="134" t="s">
        <v>170</v>
      </c>
      <c r="B40" s="135"/>
      <c r="C40" s="135"/>
      <c r="D40" s="135"/>
      <c r="E40" s="135"/>
      <c r="F40" s="135"/>
      <c r="G40" s="135"/>
      <c r="H40" s="136"/>
    </row>
    <row r="41" spans="1:8" x14ac:dyDescent="0.25">
      <c r="A41" s="6"/>
      <c r="B41" s="7"/>
      <c r="C41" s="7"/>
      <c r="D41" s="7"/>
      <c r="E41" s="7"/>
      <c r="F41" s="7"/>
      <c r="G41" s="7"/>
      <c r="H41" s="8"/>
    </row>
    <row r="42" spans="1:8" ht="18.75" x14ac:dyDescent="0.3">
      <c r="A42" s="6" t="s">
        <v>171</v>
      </c>
      <c r="B42" s="7"/>
      <c r="C42" s="7"/>
      <c r="D42" s="7"/>
      <c r="E42" s="7"/>
      <c r="F42" s="7"/>
      <c r="G42" s="7"/>
      <c r="H42" s="8"/>
    </row>
    <row r="43" spans="1:8" x14ac:dyDescent="0.25">
      <c r="A43" s="6"/>
      <c r="B43" s="7" t="s">
        <v>172</v>
      </c>
      <c r="C43" s="7"/>
      <c r="D43" s="7"/>
      <c r="E43" s="7"/>
      <c r="F43" s="7"/>
      <c r="G43" s="7"/>
      <c r="H43" s="8"/>
    </row>
    <row r="44" spans="1:8" ht="34.5" customHeight="1" x14ac:dyDescent="0.25">
      <c r="A44" s="6"/>
      <c r="B44" s="135" t="s">
        <v>173</v>
      </c>
      <c r="C44" s="135"/>
      <c r="D44" s="135"/>
      <c r="E44" s="135"/>
      <c r="F44" s="135"/>
      <c r="G44" s="135"/>
      <c r="H44" s="136"/>
    </row>
    <row r="45" spans="1:8" ht="26.25" customHeight="1" x14ac:dyDescent="0.25">
      <c r="A45" s="6"/>
      <c r="B45" s="135" t="s">
        <v>174</v>
      </c>
      <c r="C45" s="135"/>
      <c r="D45" s="135"/>
      <c r="E45" s="135"/>
      <c r="F45" s="135"/>
      <c r="G45" s="135"/>
      <c r="H45" s="136"/>
    </row>
    <row r="46" spans="1:8" ht="10.5" customHeight="1" x14ac:dyDescent="0.25">
      <c r="A46" s="6"/>
      <c r="B46" s="7"/>
      <c r="C46" s="7"/>
      <c r="D46" s="7"/>
      <c r="E46" s="7"/>
      <c r="F46" s="7"/>
      <c r="G46" s="7"/>
      <c r="H46" s="8"/>
    </row>
    <row r="47" spans="1:8" ht="31.5" customHeight="1" x14ac:dyDescent="0.25">
      <c r="A47" s="134" t="s">
        <v>175</v>
      </c>
      <c r="B47" s="135"/>
      <c r="C47" s="135"/>
      <c r="D47" s="135"/>
      <c r="E47" s="135"/>
      <c r="F47" s="135"/>
      <c r="G47" s="135"/>
      <c r="H47" s="136"/>
    </row>
    <row r="48" spans="1:8" x14ac:dyDescent="0.25">
      <c r="A48" s="6"/>
      <c r="B48" s="7" t="s">
        <v>176</v>
      </c>
      <c r="C48" s="7"/>
      <c r="D48" s="7"/>
      <c r="E48" s="7"/>
      <c r="F48" s="7"/>
      <c r="G48" s="7"/>
      <c r="H48" s="8"/>
    </row>
    <row r="49" spans="1:8" x14ac:dyDescent="0.25">
      <c r="A49" s="6"/>
      <c r="B49" s="7" t="s">
        <v>177</v>
      </c>
      <c r="C49" s="7"/>
      <c r="D49" s="7"/>
      <c r="E49" s="7"/>
      <c r="F49" s="7"/>
      <c r="G49" s="7"/>
      <c r="H49" s="8"/>
    </row>
    <row r="50" spans="1:8" x14ac:dyDescent="0.25">
      <c r="A50" s="134" t="s">
        <v>178</v>
      </c>
      <c r="B50" s="137"/>
      <c r="C50" s="137"/>
      <c r="D50" s="137"/>
      <c r="E50" s="137"/>
      <c r="F50" s="137"/>
      <c r="G50" s="137"/>
      <c r="H50" s="138"/>
    </row>
    <row r="51" spans="1:8" ht="32.25" customHeight="1" x14ac:dyDescent="0.25">
      <c r="A51" s="134" t="s">
        <v>179</v>
      </c>
      <c r="B51" s="135"/>
      <c r="C51" s="135"/>
      <c r="D51" s="135"/>
      <c r="E51" s="135"/>
      <c r="F51" s="135"/>
      <c r="G51" s="135"/>
      <c r="H51" s="136"/>
    </row>
    <row r="52" spans="1:8" ht="33.75" customHeight="1" x14ac:dyDescent="0.25">
      <c r="A52" s="134" t="s">
        <v>180</v>
      </c>
      <c r="B52" s="135"/>
      <c r="C52" s="135"/>
      <c r="D52" s="135"/>
      <c r="E52" s="135"/>
      <c r="F52" s="135"/>
      <c r="G52" s="135"/>
      <c r="H52" s="136"/>
    </row>
    <row r="53" spans="1:8" ht="80.25" customHeight="1" x14ac:dyDescent="0.25">
      <c r="A53" s="140" t="s">
        <v>181</v>
      </c>
      <c r="B53" s="140"/>
      <c r="C53" s="140"/>
      <c r="D53" s="140"/>
      <c r="E53" s="140"/>
      <c r="F53" s="140"/>
      <c r="G53" s="140"/>
      <c r="H53" s="147"/>
    </row>
    <row r="54" spans="1:8" ht="44.25" customHeight="1" x14ac:dyDescent="0.25">
      <c r="A54" s="140" t="s">
        <v>182</v>
      </c>
      <c r="B54" s="140"/>
      <c r="C54" s="140"/>
      <c r="D54" s="140"/>
      <c r="E54" s="140"/>
      <c r="F54" s="140"/>
      <c r="G54" s="140"/>
      <c r="H54" s="147"/>
    </row>
    <row r="55" spans="1:8" ht="62.25" customHeight="1" thickBot="1" x14ac:dyDescent="0.3">
      <c r="A55" s="145" t="s">
        <v>183</v>
      </c>
      <c r="B55" s="145"/>
      <c r="C55" s="145"/>
      <c r="D55" s="145"/>
      <c r="E55" s="145"/>
      <c r="F55" s="145"/>
      <c r="G55" s="145"/>
      <c r="H55" s="146"/>
    </row>
  </sheetData>
  <customSheetViews>
    <customSheetView guid="{077D101D-B2E0-4504-8096-6649046968B0}" showGridLines="0" state="hidden" topLeftCell="A31">
      <selection activeCell="A53" sqref="A53:H53"/>
      <pageMargins left="0" right="0" top="0" bottom="0" header="0" footer="0"/>
      <pageSetup paperSize="9" orientation="portrait" r:id="rId1"/>
    </customSheetView>
    <customSheetView guid="{0B71FEFD-8EDC-4768-A12B-B02393F7295A}" showGridLines="0" topLeftCell="A31">
      <selection activeCell="A53" sqref="A53:H53"/>
      <pageMargins left="0" right="0" top="0" bottom="0" header="0" footer="0"/>
      <pageSetup paperSize="9" orientation="portrait" r:id="rId2"/>
    </customSheetView>
    <customSheetView guid="{3C785DDC-4FFC-4F1C-9735-D5DB0E6549EA}" showGridLines="0" topLeftCell="A31">
      <selection activeCell="J38" sqref="J38"/>
      <pageMargins left="0" right="0" top="0" bottom="0" header="0" footer="0"/>
      <pageSetup paperSize="9" orientation="portrait" r:id="rId3"/>
    </customSheetView>
    <customSheetView guid="{3EC0DEF6-9471-4D50-B968-5CAB56441FA4}" showGridLines="0" topLeftCell="A31">
      <selection activeCell="A53" sqref="A53:H53"/>
      <pageMargins left="0" right="0" top="0" bottom="0" header="0" footer="0"/>
      <pageSetup paperSize="9" orientation="portrait" r:id="rId4"/>
    </customSheetView>
    <customSheetView guid="{007E6A7F-43D8-4C7A-BBEA-8172D58A6573}" showGridLines="0" state="hidden" topLeftCell="A31">
      <selection activeCell="A53" sqref="A53:H53"/>
      <pageMargins left="0" right="0" top="0" bottom="0" header="0" footer="0"/>
      <pageSetup paperSize="9" orientation="portrait" r:id="rId5"/>
    </customSheetView>
  </customSheetViews>
  <mergeCells count="29">
    <mergeCell ref="A55:H55"/>
    <mergeCell ref="A19:H19"/>
    <mergeCell ref="A47:H47"/>
    <mergeCell ref="A21:H21"/>
    <mergeCell ref="B30:H30"/>
    <mergeCell ref="A34:H34"/>
    <mergeCell ref="B44:H44"/>
    <mergeCell ref="B45:H45"/>
    <mergeCell ref="A38:H38"/>
    <mergeCell ref="A40:H40"/>
    <mergeCell ref="A53:H53"/>
    <mergeCell ref="A52:H52"/>
    <mergeCell ref="B25:H25"/>
    <mergeCell ref="A54:H54"/>
    <mergeCell ref="B32:H33"/>
    <mergeCell ref="A26:H26"/>
    <mergeCell ref="A51:H51"/>
    <mergeCell ref="A50:H50"/>
    <mergeCell ref="A15:H15"/>
    <mergeCell ref="B29:H29"/>
    <mergeCell ref="B5:G5"/>
    <mergeCell ref="B6:G6"/>
    <mergeCell ref="B7:G7"/>
    <mergeCell ref="B8:G8"/>
    <mergeCell ref="A20:G20"/>
    <mergeCell ref="B9:G9"/>
    <mergeCell ref="B10:G10"/>
    <mergeCell ref="A13:G13"/>
    <mergeCell ref="A17:G17"/>
  </mergeCells>
  <pageMargins left="0.511811024" right="0.511811024" top="0.78740157499999996" bottom="0.78740157499999996" header="0.31496062000000002" footer="0.31496062000000002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2"/>
  <sheetViews>
    <sheetView workbookViewId="0">
      <selection activeCell="H6" sqref="H6"/>
    </sheetView>
  </sheetViews>
  <sheetFormatPr defaultRowHeight="15" x14ac:dyDescent="0.25"/>
  <cols>
    <col min="2" max="2" width="49.28515625" bestFit="1" customWidth="1"/>
    <col min="3" max="3" width="9.140625" hidden="1" customWidth="1"/>
    <col min="4" max="4" width="19.28515625" customWidth="1"/>
    <col min="5" max="5" width="4" hidden="1" customWidth="1"/>
    <col min="6" max="6" width="15.140625" customWidth="1"/>
    <col min="7" max="7" width="10.5703125" hidden="1" customWidth="1"/>
    <col min="8" max="8" width="23.140625" customWidth="1"/>
    <col min="9" max="9" width="23.140625" hidden="1" customWidth="1"/>
  </cols>
  <sheetData>
    <row r="1" spans="2:18" ht="21.75" thickBot="1" x14ac:dyDescent="0.4">
      <c r="B1" s="148" t="s">
        <v>184</v>
      </c>
      <c r="C1" s="148"/>
      <c r="D1" s="148"/>
      <c r="E1" s="148"/>
      <c r="F1" s="148"/>
      <c r="G1" s="148"/>
      <c r="H1" s="148"/>
      <c r="I1" s="58"/>
    </row>
    <row r="2" spans="2:18" ht="30" x14ac:dyDescent="0.25">
      <c r="B2" s="25" t="s">
        <v>185</v>
      </c>
      <c r="C2" s="26" t="s">
        <v>186</v>
      </c>
      <c r="D2" s="27" t="s">
        <v>187</v>
      </c>
      <c r="E2" s="28"/>
      <c r="F2" s="26" t="s">
        <v>24</v>
      </c>
      <c r="G2" s="28"/>
      <c r="H2" s="29" t="s">
        <v>188</v>
      </c>
      <c r="I2" s="45" t="s">
        <v>189</v>
      </c>
    </row>
    <row r="3" spans="2:18" x14ac:dyDescent="0.25">
      <c r="B3" s="35" t="s">
        <v>190</v>
      </c>
      <c r="C3" s="36">
        <f>COUNTA(COMPLETA!#REF!)-1</f>
        <v>0</v>
      </c>
      <c r="D3" s="36" t="e">
        <f>COUNTIF(COMPLETA!L:L,"Vigente com alterações")+COUNTIF(COMPLETA!L:L,"Revogado")+COUNTIF(COMPLETA!L:L,"Caduco")-COUNTIFS(COMPLETA!L:L,"Revogado",COMPLETA!#REF!,"Não passível de compilação")-COUNTIFS(COMPLETA!L:L,"Vigente com alterações",COMPLETA!#REF!,"Não passível de compilação")</f>
        <v>#REF!</v>
      </c>
      <c r="E3" s="36" t="e">
        <f>COUNTIFS(COMPLETA!L:L,"Vigente com alterações",COMPLETA!#REF!,"Compilado")+COUNTIFS(COMPLETA!L:L,"Revogado",COMPLETA!#REF!,"Compilado")</f>
        <v>#REF!</v>
      </c>
      <c r="F3" s="37" t="e">
        <f>CONCATENATE(E3," (",ROUND(E3/D3*100,1),"%)")</f>
        <v>#REF!</v>
      </c>
      <c r="G3" s="36" t="e">
        <f>D3-E3</f>
        <v>#REF!</v>
      </c>
      <c r="H3" s="43" t="e">
        <f>IF(G3=0,"Macrotema compilado",CONCATENATE(G3," (",ROUND(G3/D3*100,1),"%)"))</f>
        <v>#REF!</v>
      </c>
      <c r="I3" s="36"/>
    </row>
    <row r="4" spans="2:18" x14ac:dyDescent="0.25">
      <c r="B4" s="31" t="s">
        <v>16</v>
      </c>
      <c r="C4" s="23" t="e">
        <f>COUNTIF(COMPLETA!#REF!,B4)</f>
        <v>#REF!</v>
      </c>
      <c r="D4" s="44" t="e">
        <f>COUNTIFS(COMPLETA!#REF!,B4,COMPLETA!L:L,"Vigente com alterações")+COUNTIFS(COMPLETA!#REF!,B4,COMPLETA!L:L,"Revogado")+COUNTIFS(COMPLETA!#REF!,B4,COMPLETA!L:L,"Caduco")-COUNTIFS(COMPLETA!#REF!,B4,COMPLETA!L:L,"Revogado",COMPLETA!#REF!,"Não passível de compilação")-COUNTIFS(COMPLETA!#REF!,B4,COMPLETA!L:L,"Vigente com alterações",COMPLETA!#REF!,"Não passível de compilação")</f>
        <v>#REF!</v>
      </c>
      <c r="E4" s="23" t="e">
        <f>COUNTIFS(COMPLETA!#REF!,B4,COMPLETA!L:L,"Vigente com alterações",COMPLETA!#REF!,"Compilado")+COUNTIFS(COMPLETA!#REF!,B4,COMPLETA!L:L,"Revogado",COMPLETA!#REF!,"Compilado")</f>
        <v>#REF!</v>
      </c>
      <c r="F4" s="24" t="e">
        <f>CONCATENATE(E4," (",ROUND(E4/D4*100,1),"%)")</f>
        <v>#REF!</v>
      </c>
      <c r="G4" s="23" t="e">
        <f>D4-E4</f>
        <v>#REF!</v>
      </c>
      <c r="H4" s="40" t="e">
        <f>IF(G4=0,"Macrotema compilado",CONCATENATE(G4," (",ROUND(G4/D4*100,1),"%)"))</f>
        <v>#REF!</v>
      </c>
      <c r="I4" s="24"/>
      <c r="L4" s="38"/>
      <c r="M4" s="38"/>
      <c r="N4" s="38"/>
      <c r="O4" s="38"/>
      <c r="P4" s="38"/>
      <c r="Q4" s="38"/>
      <c r="R4" s="38"/>
    </row>
    <row r="5" spans="2:18" x14ac:dyDescent="0.25">
      <c r="B5" s="32" t="s">
        <v>21</v>
      </c>
      <c r="C5" s="22" t="e">
        <f>COUNTIF(COMPLETA!#REF!,B5)</f>
        <v>#REF!</v>
      </c>
      <c r="D5" s="22" t="e">
        <f>COUNTIFS(COMPLETA!#REF!,B5,COMPLETA!L:L,"Vigente com alterações")+COUNTIFS(COMPLETA!#REF!,B5,COMPLETA!L:L,"Revogado")+COUNTIFS(COMPLETA!#REF!,B5,COMPLETA!L:L,"Caduco")-COUNTIFS(COMPLETA!#REF!,B5,COMPLETA!L:L,"Revogado",COMPLETA!#REF!,"Não passível de compilação")-COUNTIFS(COMPLETA!#REF!,B5,COMPLETA!L:L,"Vigente com alterações",COMPLETA!#REF!,"Não passível de compilação")</f>
        <v>#REF!</v>
      </c>
      <c r="E5" s="22" t="e">
        <f>COUNTIFS(COMPLETA!#REF!,B5,COMPLETA!L:L,"Vigente com alterações",COMPLETA!#REF!,"Compilado")+COUNTIFS(COMPLETA!#REF!,B5,COMPLETA!L:L,"Revogado",COMPLETA!#REF!,"Compilado")</f>
        <v>#REF!</v>
      </c>
      <c r="F5" s="21" t="e">
        <f>CONCATENATE(E5," (",ROUND(E5/D5*100,1),"%)")</f>
        <v>#REF!</v>
      </c>
      <c r="G5" s="22" t="e">
        <f>D5-E5</f>
        <v>#REF!</v>
      </c>
      <c r="H5" s="30" t="e">
        <f>IF(G5=0,"Macrotema compilado",CONCATENATE(G5," (",ROUND(G5/D5*100,1),"%)"))</f>
        <v>#REF!</v>
      </c>
      <c r="I5" s="22"/>
      <c r="L5" s="38"/>
      <c r="M5" s="38"/>
      <c r="N5" s="38"/>
      <c r="O5" s="38"/>
      <c r="P5" s="38"/>
      <c r="Q5" s="38"/>
      <c r="R5" s="38"/>
    </row>
    <row r="6" spans="2:18" x14ac:dyDescent="0.25">
      <c r="B6" s="47" t="s">
        <v>26</v>
      </c>
      <c r="C6" s="44" t="e">
        <f>COUNTIF(COMPLETA!#REF!,B6)</f>
        <v>#REF!</v>
      </c>
      <c r="D6" s="44" t="e">
        <f>COUNTIFS(COMPLETA!#REF!,B6,COMPLETA!L:L,"Vigente com alterações")+COUNTIFS(COMPLETA!#REF!,B6,COMPLETA!L:L,"Revogado")+COUNTIFS(COMPLETA!#REF!,B6,COMPLETA!L:L,"Caduco")-COUNTIFS(COMPLETA!#REF!,B6,COMPLETA!L:L,"Revogado",COMPLETA!#REF!,"Não passível de compilação")-COUNTIFS(COMPLETA!#REF!,B6,COMPLETA!L:L,"Vigente com alterações",COMPLETA!#REF!,"Não passível de compilação")</f>
        <v>#REF!</v>
      </c>
      <c r="E6" s="44" t="e">
        <f>COUNTIFS(COMPLETA!#REF!,B6,COMPLETA!L:L,"Vigente com alterações",COMPLETA!#REF!,"Compilado")+COUNTIFS(COMPLETA!#REF!,B6,COMPLETA!L:L,"Revogado",COMPLETA!#REF!,"Compilado")</f>
        <v>#REF!</v>
      </c>
      <c r="F6" s="46" t="e">
        <f t="shared" ref="F6:F20" si="0">CONCATENATE(E6," (",ROUND(E6/D6*100,1),"%)")</f>
        <v>#REF!</v>
      </c>
      <c r="G6" s="44" t="e">
        <f t="shared" ref="G6:G20" si="1">D6-E6</f>
        <v>#REF!</v>
      </c>
      <c r="H6" s="41" t="e">
        <f t="shared" ref="H6:H20" si="2">IF(G6=0,"Macrotema compilado",CONCATENATE(G6," (",ROUND(G6/D6*100,1),"%)"))</f>
        <v>#REF!</v>
      </c>
      <c r="I6" s="24"/>
    </row>
    <row r="7" spans="2:18" ht="15" customHeight="1" x14ac:dyDescent="0.25">
      <c r="B7" s="32" t="s">
        <v>32</v>
      </c>
      <c r="C7" s="22" t="e">
        <f>COUNTIF(COMPLETA!#REF!,B7)</f>
        <v>#REF!</v>
      </c>
      <c r="D7" s="22" t="e">
        <f>COUNTIFS(COMPLETA!#REF!,B7,COMPLETA!L:L,"Vigente com alterações")+COUNTIFS(COMPLETA!#REF!,B7,COMPLETA!L:L,"Revogado")+COUNTIFS(COMPLETA!#REF!,B7,COMPLETA!L:L,"Caduco")-COUNTIFS(COMPLETA!#REF!,B7,COMPLETA!L:L,"Revogado",COMPLETA!#REF!,"Não passível de compilação")-COUNTIFS(COMPLETA!#REF!,B7,COMPLETA!L:L,"Vigente com alterações",COMPLETA!#REF!,"Não passível de compilação")</f>
        <v>#REF!</v>
      </c>
      <c r="E7" s="22" t="e">
        <f>COUNTIFS(COMPLETA!#REF!,B7,COMPLETA!L:L,"Vigente com alterações",COMPLETA!#REF!,"Compilado")+COUNTIFS(COMPLETA!#REF!,B7,COMPLETA!L:L,"Revogado",COMPLETA!#REF!,"Compilado")</f>
        <v>#REF!</v>
      </c>
      <c r="F7" s="21" t="e">
        <f t="shared" si="0"/>
        <v>#REF!</v>
      </c>
      <c r="G7" s="22" t="e">
        <f t="shared" si="1"/>
        <v>#REF!</v>
      </c>
      <c r="H7" s="30" t="e">
        <f t="shared" si="2"/>
        <v>#REF!</v>
      </c>
      <c r="I7" s="22"/>
      <c r="L7" s="38"/>
      <c r="M7" s="38"/>
      <c r="N7" s="38"/>
      <c r="O7" s="38"/>
      <c r="P7" s="38"/>
      <c r="Q7" s="38"/>
      <c r="R7" s="38"/>
    </row>
    <row r="8" spans="2:18" x14ac:dyDescent="0.25">
      <c r="B8" s="31" t="s">
        <v>43</v>
      </c>
      <c r="C8" s="23" t="e">
        <f>COUNTIF(COMPLETA!#REF!,B8)</f>
        <v>#REF!</v>
      </c>
      <c r="D8" s="44" t="e">
        <f>COUNTIFS(COMPLETA!#REF!,B8,COMPLETA!L:L,"Vigente com alterações")+COUNTIFS(COMPLETA!#REF!,B8,COMPLETA!L:L,"Revogado")+COUNTIFS(COMPLETA!#REF!,B8,COMPLETA!L:L,"Caduco")-COUNTIFS(COMPLETA!#REF!,B8,COMPLETA!L:L,"Revogado",COMPLETA!#REF!,"Não passível de compilação")-COUNTIFS(COMPLETA!#REF!,B8,COMPLETA!L:L,"Vigente com alterações",COMPLETA!#REF!,"Não passível de compilação")</f>
        <v>#REF!</v>
      </c>
      <c r="E8" s="23" t="e">
        <f>COUNTIFS(COMPLETA!#REF!,B8,COMPLETA!L:L,"Vigente com alterações",COMPLETA!#REF!,"Compilado")+COUNTIFS(COMPLETA!#REF!,B8,COMPLETA!L:L,"Revogado",COMPLETA!#REF!,"Compilado")</f>
        <v>#REF!</v>
      </c>
      <c r="F8" s="24" t="e">
        <f t="shared" si="0"/>
        <v>#REF!</v>
      </c>
      <c r="G8" s="23" t="e">
        <f t="shared" si="1"/>
        <v>#REF!</v>
      </c>
      <c r="H8" s="41" t="e">
        <f t="shared" si="2"/>
        <v>#REF!</v>
      </c>
      <c r="I8" s="46"/>
      <c r="L8" s="38"/>
      <c r="M8" s="38"/>
      <c r="N8" s="38"/>
      <c r="O8" s="38"/>
      <c r="P8" s="38"/>
      <c r="Q8" s="38"/>
      <c r="R8" s="38"/>
    </row>
    <row r="9" spans="2:18" x14ac:dyDescent="0.25">
      <c r="B9" s="32" t="s">
        <v>41</v>
      </c>
      <c r="C9" s="22" t="e">
        <f>COUNTIF(COMPLETA!#REF!,B9)</f>
        <v>#REF!</v>
      </c>
      <c r="D9" s="22" t="e">
        <f>COUNTIFS(COMPLETA!#REF!,B9,COMPLETA!L:L,"Vigente com alterações")+COUNTIFS(COMPLETA!#REF!,B9,COMPLETA!L:L,"Revogado")+COUNTIFS(COMPLETA!#REF!,B9,COMPLETA!L:L,"Caduco")-COUNTIFS(COMPLETA!#REF!,B9,COMPLETA!L:L,"Revogado",COMPLETA!#REF!,"Não passível de compilação")-COUNTIFS(COMPLETA!#REF!,B9,COMPLETA!L:L,"Vigente com alterações",COMPLETA!#REF!,"Não passível de compilação")</f>
        <v>#REF!</v>
      </c>
      <c r="E9" s="22" t="e">
        <f>COUNTIFS(COMPLETA!#REF!,B9,COMPLETA!L:L,"Vigente com alterações",COMPLETA!#REF!,"Compilado")+COUNTIFS(COMPLETA!#REF!,B9,COMPLETA!L:L,"Revogado",COMPLETA!#REF!,"Compilado")</f>
        <v>#REF!</v>
      </c>
      <c r="F9" s="21" t="e">
        <f t="shared" si="0"/>
        <v>#REF!</v>
      </c>
      <c r="G9" s="22" t="e">
        <f t="shared" si="1"/>
        <v>#REF!</v>
      </c>
      <c r="H9" s="30" t="e">
        <f t="shared" si="2"/>
        <v>#REF!</v>
      </c>
      <c r="I9" s="22"/>
      <c r="L9" s="38"/>
      <c r="M9" s="38"/>
      <c r="N9" s="38"/>
      <c r="O9" s="38"/>
      <c r="P9" s="38"/>
      <c r="Q9" s="38"/>
      <c r="R9" s="38"/>
    </row>
    <row r="10" spans="2:18" x14ac:dyDescent="0.25">
      <c r="B10" s="31" t="s">
        <v>12</v>
      </c>
      <c r="C10" s="23" t="e">
        <f>COUNTIF(COMPLETA!#REF!,B10)</f>
        <v>#REF!</v>
      </c>
      <c r="D10" s="44" t="e">
        <f>COUNTIFS(COMPLETA!#REF!,B10,COMPLETA!L:L,"Vigente com alterações")+COUNTIFS(COMPLETA!#REF!,B10,COMPLETA!L:L,"Revogado")+COUNTIFS(COMPLETA!#REF!,B10,COMPLETA!L:L,"Caduco")-COUNTIFS(COMPLETA!#REF!,B10,COMPLETA!L:L,"Revogado",COMPLETA!#REF!,"Não passível de compilação")-COUNTIFS(COMPLETA!#REF!,B10,COMPLETA!L:L,"Vigente com alterações",COMPLETA!#REF!,"Não passível de compilação")</f>
        <v>#REF!</v>
      </c>
      <c r="E10" s="23" t="e">
        <f>COUNTIFS(COMPLETA!#REF!,B10,COMPLETA!L:L,"Vigente com alterações",COMPLETA!#REF!,"Compilado")+COUNTIFS(COMPLETA!#REF!,B10,COMPLETA!L:L,"Revogado",COMPLETA!#REF!,"Compilado")</f>
        <v>#REF!</v>
      </c>
      <c r="F10" s="24" t="e">
        <f t="shared" si="0"/>
        <v>#REF!</v>
      </c>
      <c r="G10" s="23" t="e">
        <f t="shared" si="1"/>
        <v>#REF!</v>
      </c>
      <c r="H10" s="39" t="e">
        <f>IF(G10=0,"Macrotema compilado",CONCATENATE(G10," (",ROUND(G10/D10*100,1),"%)"))</f>
        <v>#REF!</v>
      </c>
      <c r="I10" s="44"/>
    </row>
    <row r="11" spans="2:18" x14ac:dyDescent="0.25">
      <c r="B11" s="32" t="s">
        <v>48</v>
      </c>
      <c r="C11" s="22" t="e">
        <f>COUNTIF(COMPLETA!#REF!,B11)</f>
        <v>#REF!</v>
      </c>
      <c r="D11" s="22" t="e">
        <f>COUNTIFS(COMPLETA!#REF!,B11,COMPLETA!L:L,"Vigente com alterações")+COUNTIFS(COMPLETA!#REF!,B11,COMPLETA!L:L,"Revogado")+COUNTIFS(COMPLETA!#REF!,B11,COMPLETA!L:L,"Caduco")-COUNTIFS(COMPLETA!#REF!,B11,COMPLETA!L:L,"Revogado",COMPLETA!#REF!,"Não passível de compilação")-COUNTIFS(COMPLETA!#REF!,B11,COMPLETA!L:L,"Vigente com alterações",COMPLETA!#REF!,"Não passível de compilação")</f>
        <v>#REF!</v>
      </c>
      <c r="E11" s="22" t="e">
        <f>COUNTIFS(COMPLETA!#REF!,B11,COMPLETA!L:L,"Vigente com alterações",COMPLETA!#REF!,"Compilado")+COUNTIFS(COMPLETA!#REF!,B11,COMPLETA!L:L,"Revogado",COMPLETA!#REF!,"Compilado")</f>
        <v>#REF!</v>
      </c>
      <c r="F11" s="21" t="e">
        <f t="shared" si="0"/>
        <v>#REF!</v>
      </c>
      <c r="G11" s="22" t="e">
        <f t="shared" si="1"/>
        <v>#REF!</v>
      </c>
      <c r="H11" s="30" t="e">
        <f t="shared" si="2"/>
        <v>#REF!</v>
      </c>
      <c r="I11" s="22"/>
      <c r="L11" s="38"/>
      <c r="M11" s="38"/>
      <c r="N11" s="38"/>
      <c r="O11" s="38"/>
      <c r="P11" s="38"/>
      <c r="Q11" s="38"/>
      <c r="R11" s="38"/>
    </row>
    <row r="12" spans="2:18" x14ac:dyDescent="0.25">
      <c r="B12" s="47" t="s">
        <v>17</v>
      </c>
      <c r="C12" s="44" t="e">
        <f>COUNTIF(COMPLETA!#REF!,B12)</f>
        <v>#REF!</v>
      </c>
      <c r="D12" s="44" t="e">
        <f>COUNTIFS(COMPLETA!#REF!,B12,COMPLETA!L:L,"Vigente com alterações")+COUNTIFS(COMPLETA!#REF!,B12,COMPLETA!L:L,"Revogado")+COUNTIFS(COMPLETA!#REF!,B12,COMPLETA!L:L,"Caduco")-COUNTIFS(COMPLETA!#REF!,B12,COMPLETA!L:L,"Revogado",COMPLETA!#REF!,"Não passível de compilação")-COUNTIFS(COMPLETA!#REF!,B12,COMPLETA!L:L,"Vigente com alterações",COMPLETA!#REF!,"Não passível de compilação")</f>
        <v>#REF!</v>
      </c>
      <c r="E12" s="23" t="e">
        <f>COUNTIFS(COMPLETA!#REF!,B12,COMPLETA!L:L,"Vigente com alterações",COMPLETA!#REF!,"Compilado")+COUNTIFS(COMPLETA!#REF!,B12,COMPLETA!L:L,"Revogado",COMPLETA!#REF!,"Compilado")</f>
        <v>#REF!</v>
      </c>
      <c r="F12" s="24" t="e">
        <f t="shared" si="0"/>
        <v>#REF!</v>
      </c>
      <c r="G12" s="23" t="e">
        <f t="shared" si="1"/>
        <v>#REF!</v>
      </c>
      <c r="H12" s="39" t="e">
        <f t="shared" si="2"/>
        <v>#REF!</v>
      </c>
      <c r="I12" s="44"/>
      <c r="L12" s="38"/>
      <c r="M12" s="38"/>
      <c r="N12" s="38"/>
      <c r="O12" s="38"/>
      <c r="P12" s="38"/>
      <c r="Q12" s="38"/>
      <c r="R12" s="38"/>
    </row>
    <row r="13" spans="2:18" x14ac:dyDescent="0.25">
      <c r="B13" s="32" t="s">
        <v>27</v>
      </c>
      <c r="C13" s="22" t="e">
        <f>COUNTIF(COMPLETA!#REF!,B13)</f>
        <v>#REF!</v>
      </c>
      <c r="D13" s="22" t="e">
        <f>COUNTIFS(COMPLETA!#REF!,B13,COMPLETA!L:L,"Vigente com alterações")+COUNTIFS(COMPLETA!#REF!,B13,COMPLETA!L:L,"Revogado")+COUNTIFS(COMPLETA!#REF!,B13,COMPLETA!L:L,"Caduco")-COUNTIFS(COMPLETA!#REF!,B13,COMPLETA!L:L,"Revogado",COMPLETA!#REF!,"Não passível de compilação")-COUNTIFS(COMPLETA!#REF!,B13,COMPLETA!L:L,"Vigente com alterações",COMPLETA!#REF!,"Não passível de compilação")</f>
        <v>#REF!</v>
      </c>
      <c r="E13" s="22" t="e">
        <f>COUNTIFS(COMPLETA!#REF!,B13,COMPLETA!L:L,"Vigente com alterações",COMPLETA!#REF!,"Compilado")+COUNTIFS(COMPLETA!#REF!,B13,COMPLETA!L:L,"Revogado",COMPLETA!#REF!,"Compilado")</f>
        <v>#REF!</v>
      </c>
      <c r="F13" s="21" t="e">
        <f t="shared" si="0"/>
        <v>#REF!</v>
      </c>
      <c r="G13" s="22" t="e">
        <f t="shared" si="1"/>
        <v>#REF!</v>
      </c>
      <c r="H13" s="30" t="e">
        <f t="shared" si="2"/>
        <v>#REF!</v>
      </c>
      <c r="I13" s="22"/>
    </row>
    <row r="14" spans="2:18" x14ac:dyDescent="0.25">
      <c r="B14" s="31" t="s">
        <v>40</v>
      </c>
      <c r="C14" s="23" t="e">
        <f>COUNTIF(COMPLETA!#REF!,B14)</f>
        <v>#REF!</v>
      </c>
      <c r="D14" s="44" t="e">
        <f>COUNTIFS(COMPLETA!#REF!,B14,COMPLETA!L:L,"Vigente com alterações")+COUNTIFS(COMPLETA!#REF!,B14,COMPLETA!L:L,"Revogado")+COUNTIFS(COMPLETA!#REF!,B14,COMPLETA!L:L,"Caduco")-COUNTIFS(COMPLETA!#REF!,B14,COMPLETA!L:L,"Revogado",COMPLETA!#REF!,"Não passível de compilação")-COUNTIFS(COMPLETA!#REF!,B14,COMPLETA!L:L,"Vigente com alterações",COMPLETA!#REF!,"Não passível de compilação")</f>
        <v>#REF!</v>
      </c>
      <c r="E14" s="23" t="e">
        <f>COUNTIFS(COMPLETA!#REF!,B14,COMPLETA!L:L,"Vigente com alterações",COMPLETA!#REF!,"Compilado")+COUNTIFS(COMPLETA!#REF!,B14,COMPLETA!L:L,"Revogado",COMPLETA!#REF!,"Compilado")</f>
        <v>#REF!</v>
      </c>
      <c r="F14" s="24" t="e">
        <f t="shared" si="0"/>
        <v>#REF!</v>
      </c>
      <c r="G14" s="23" t="e">
        <f t="shared" si="1"/>
        <v>#REF!</v>
      </c>
      <c r="H14" s="39" t="e">
        <f t="shared" si="2"/>
        <v>#REF!</v>
      </c>
      <c r="I14" s="44"/>
    </row>
    <row r="15" spans="2:18" x14ac:dyDescent="0.25">
      <c r="B15" s="32" t="s">
        <v>81</v>
      </c>
      <c r="C15" s="22" t="e">
        <f>COUNTIF(COMPLETA!#REF!,B15)</f>
        <v>#REF!</v>
      </c>
      <c r="D15" s="22" t="e">
        <f>COUNTIFS(COMPLETA!#REF!,B15,COMPLETA!L:L,"Vigente com alterações")+COUNTIFS(COMPLETA!#REF!,B15,COMPLETA!L:L,"Revogado")+COUNTIFS(COMPLETA!#REF!,B15,COMPLETA!L:L,"Caduco")-COUNTIFS(COMPLETA!#REF!,B15,COMPLETA!L:L,"Revogado",COMPLETA!#REF!,"Não passível de compilação")-COUNTIFS(COMPLETA!#REF!,B15,COMPLETA!L:L,"Vigente com alterações",COMPLETA!#REF!,"Não passível de compilação")</f>
        <v>#REF!</v>
      </c>
      <c r="E15" s="22" t="e">
        <f>COUNTIFS(COMPLETA!#REF!,B15,COMPLETA!L:L,"Vigente com alterações",COMPLETA!#REF!,"Compilado")+COUNTIFS(COMPLETA!#REF!,B15,COMPLETA!L:L,"Revogado",COMPLETA!#REF!,"Compilado")</f>
        <v>#REF!</v>
      </c>
      <c r="F15" s="21" t="e">
        <f t="shared" si="0"/>
        <v>#REF!</v>
      </c>
      <c r="G15" s="22" t="e">
        <f t="shared" si="1"/>
        <v>#REF!</v>
      </c>
      <c r="H15" s="30" t="e">
        <f t="shared" si="2"/>
        <v>#REF!</v>
      </c>
      <c r="I15" s="22"/>
    </row>
    <row r="16" spans="2:18" x14ac:dyDescent="0.25">
      <c r="B16" s="47" t="s">
        <v>19</v>
      </c>
      <c r="C16" s="44" t="e">
        <f>COUNTIF(COMPLETA!#REF!,B16)</f>
        <v>#REF!</v>
      </c>
      <c r="D16" s="44" t="e">
        <f>COUNTIFS(COMPLETA!#REF!,B16,COMPLETA!L:L,"Vigente com alterações")+COUNTIFS(COMPLETA!#REF!,B16,COMPLETA!L:L,"Revogado")+COUNTIFS(COMPLETA!#REF!,B16,COMPLETA!L:L,"Caduco")-COUNTIFS(COMPLETA!#REF!,B16,COMPLETA!L:L,"Revogado",COMPLETA!#REF!,"Não passível de compilação")-COUNTIFS(COMPLETA!#REF!,B16,COMPLETA!L:L,"Vigente com alterações",COMPLETA!#REF!,"Não passível de compilação")</f>
        <v>#REF!</v>
      </c>
      <c r="E16" s="23" t="e">
        <f>COUNTIFS(COMPLETA!#REF!,B16,COMPLETA!L:L,"Vigente com alterações",COMPLETA!#REF!,"Compilado")+COUNTIFS(COMPLETA!#REF!,B16,COMPLETA!L:L,"Revogado",COMPLETA!#REF!,"Compilado")</f>
        <v>#REF!</v>
      </c>
      <c r="F16" s="24" t="e">
        <f t="shared" si="0"/>
        <v>#REF!</v>
      </c>
      <c r="G16" s="23" t="e">
        <f t="shared" si="1"/>
        <v>#REF!</v>
      </c>
      <c r="H16" s="39" t="e">
        <f t="shared" si="2"/>
        <v>#REF!</v>
      </c>
      <c r="I16" s="44"/>
    </row>
    <row r="17" spans="2:9" x14ac:dyDescent="0.25">
      <c r="B17" s="32" t="s">
        <v>25</v>
      </c>
      <c r="C17" s="22" t="e">
        <f>COUNTIF(COMPLETA!#REF!,B17)</f>
        <v>#REF!</v>
      </c>
      <c r="D17" s="22" t="e">
        <f>COUNTIFS(COMPLETA!#REF!,B17,COMPLETA!L:L,"Vigente com alterações")+COUNTIFS(COMPLETA!#REF!,B17,COMPLETA!L:L,"Revogado")+COUNTIFS(COMPLETA!#REF!,B17,COMPLETA!L:L,"Caduco")-COUNTIFS(COMPLETA!#REF!,B17,COMPLETA!L:L,"Revogado",COMPLETA!#REF!,"Não passível de compilação")-COUNTIFS(COMPLETA!#REF!,B17,COMPLETA!L:L,"Vigente com alterações",COMPLETA!#REF!,"Não passível de compilação")</f>
        <v>#REF!</v>
      </c>
      <c r="E17" s="22" t="e">
        <f>COUNTIFS(COMPLETA!#REF!,B17,COMPLETA!L:L,"Vigente com alterações",COMPLETA!#REF!,"Compilado")+COUNTIFS(COMPLETA!#REF!,B17,COMPLETA!L:L,"Revogado",COMPLETA!#REF!,"Compilado")</f>
        <v>#REF!</v>
      </c>
      <c r="F17" s="21" t="e">
        <f t="shared" si="0"/>
        <v>#REF!</v>
      </c>
      <c r="G17" s="22" t="e">
        <f t="shared" si="1"/>
        <v>#REF!</v>
      </c>
      <c r="H17" s="30" t="e">
        <f t="shared" si="2"/>
        <v>#REF!</v>
      </c>
      <c r="I17" s="22"/>
    </row>
    <row r="18" spans="2:9" x14ac:dyDescent="0.25">
      <c r="B18" s="47" t="s">
        <v>65</v>
      </c>
      <c r="C18" s="44" t="e">
        <f>COUNTIF(COMPLETA!#REF!,B18)</f>
        <v>#REF!</v>
      </c>
      <c r="D18" s="44" t="e">
        <f>COUNTIFS(COMPLETA!#REF!,B18,COMPLETA!L:L,"Vigente com alterações")+COUNTIFS(COMPLETA!#REF!,B18,COMPLETA!L:L,"Revogado")+COUNTIFS(COMPLETA!#REF!,B18,COMPLETA!L:L,"Caduco")-COUNTIFS(COMPLETA!#REF!,B18,COMPLETA!L:L,"Revogado",COMPLETA!#REF!,"Não passível de compilação")-COUNTIFS(COMPLETA!#REF!,B18,COMPLETA!L:L,"Vigente com alterações",COMPLETA!#REF!,"Não passível de compilação")</f>
        <v>#REF!</v>
      </c>
      <c r="E18" s="23" t="e">
        <f>COUNTIFS(COMPLETA!#REF!,B18,COMPLETA!L:L,"Vigente com alterações",COMPLETA!#REF!,"Compilado")+COUNTIFS(COMPLETA!#REF!,B18,COMPLETA!L:L,"Revogado",COMPLETA!#REF!,"Compilado")</f>
        <v>#REF!</v>
      </c>
      <c r="F18" s="24" t="e">
        <f t="shared" si="0"/>
        <v>#REF!</v>
      </c>
      <c r="G18" s="23" t="e">
        <f t="shared" si="1"/>
        <v>#REF!</v>
      </c>
      <c r="H18" s="39" t="e">
        <f t="shared" si="2"/>
        <v>#REF!</v>
      </c>
      <c r="I18" s="44"/>
    </row>
    <row r="19" spans="2:9" x14ac:dyDescent="0.25">
      <c r="B19" s="32" t="s">
        <v>22</v>
      </c>
      <c r="C19" s="22" t="e">
        <f>COUNTIF(COMPLETA!#REF!,B19)</f>
        <v>#REF!</v>
      </c>
      <c r="D19" s="22" t="e">
        <f>COUNTIFS(COMPLETA!#REF!,B19,COMPLETA!L:L,"Vigente com alterações")+COUNTIFS(COMPLETA!#REF!,B19,COMPLETA!L:L,"Revogado")+COUNTIFS(COMPLETA!#REF!,B19,COMPLETA!L:L,"Caduco")-COUNTIFS(COMPLETA!#REF!,B19,COMPLETA!L:L,"Revogado",COMPLETA!#REF!,"Não passível de compilação")-COUNTIFS(COMPLETA!#REF!,B19,COMPLETA!L:L,"Vigente com alterações",COMPLETA!#REF!,"Não passível de compilação")</f>
        <v>#REF!</v>
      </c>
      <c r="E19" s="22" t="e">
        <f>COUNTIFS(COMPLETA!#REF!,B19,COMPLETA!L:L,"Vigente com alterações",COMPLETA!#REF!,"Compilado")+COUNTIFS(COMPLETA!#REF!,B19,COMPLETA!L:L,"Revogado",COMPLETA!#REF!,"Compilado")</f>
        <v>#REF!</v>
      </c>
      <c r="F19" s="21" t="e">
        <f t="shared" si="0"/>
        <v>#REF!</v>
      </c>
      <c r="G19" s="22" t="e">
        <f t="shared" si="1"/>
        <v>#REF!</v>
      </c>
      <c r="H19" s="30" t="e">
        <f t="shared" si="2"/>
        <v>#REF!</v>
      </c>
      <c r="I19" s="22"/>
    </row>
    <row r="20" spans="2:9" ht="15.75" thickBot="1" x14ac:dyDescent="0.3">
      <c r="B20" s="48" t="s">
        <v>34</v>
      </c>
      <c r="C20" s="49" t="e">
        <f>COUNTIF(COMPLETA!#REF!,B20)</f>
        <v>#REF!</v>
      </c>
      <c r="D20" s="49" t="e">
        <f>COUNTIFS(COMPLETA!#REF!,B20,COMPLETA!L:L,"Vigente com alterações")+COUNTIFS(COMPLETA!#REF!,B20,COMPLETA!L:L,"Revogado")+COUNTIFS(COMPLETA!#REF!,B20,COMPLETA!L:L,"Caduco")-COUNTIFS(COMPLETA!#REF!,B20,COMPLETA!L:L,"Revogado",COMPLETA!#REF!,"Não passível de compilação")-COUNTIFS(COMPLETA!#REF!,B20,COMPLETA!L:L,"Vigente com alterações",COMPLETA!#REF!,"Não passível de compilação")</f>
        <v>#REF!</v>
      </c>
      <c r="E20" s="33" t="e">
        <f>COUNTIFS(COMPLETA!#REF!,B20,COMPLETA!L:L,"Vigente com alterações",COMPLETA!#REF!,"Compilado")+COUNTIFS(COMPLETA!#REF!,B20,COMPLETA!L:L,"Revogado",COMPLETA!#REF!,"Compilado")</f>
        <v>#REF!</v>
      </c>
      <c r="F20" s="34" t="e">
        <f t="shared" si="0"/>
        <v>#REF!</v>
      </c>
      <c r="G20" s="33" t="e">
        <f t="shared" si="1"/>
        <v>#REF!</v>
      </c>
      <c r="H20" s="42" t="e">
        <f t="shared" si="2"/>
        <v>#REF!</v>
      </c>
      <c r="I20" s="44"/>
    </row>
    <row r="22" spans="2:9" x14ac:dyDescent="0.25">
      <c r="F22" t="s">
        <v>191</v>
      </c>
    </row>
  </sheetData>
  <mergeCells count="1">
    <mergeCell ref="B1:H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80A96B0C412449B77BAF487D44E1F7" ma:contentTypeVersion="4" ma:contentTypeDescription="Crie um novo documento." ma:contentTypeScope="" ma:versionID="cac246c5d470e3c8345fbbae310a4666">
  <xsd:schema xmlns:xsd="http://www.w3.org/2001/XMLSchema" xmlns:xs="http://www.w3.org/2001/XMLSchema" xmlns:p="http://schemas.microsoft.com/office/2006/metadata/properties" xmlns:ns2="35788071-6c2b-4d2e-b006-b13c4fdf8d59" xmlns:ns3="b148a5d3-8625-4d4e-9bd1-7672fc3a646d" targetNamespace="http://schemas.microsoft.com/office/2006/metadata/properties" ma:root="true" ma:fieldsID="d9e1f0b3111e81ad347872a027c60fa7" ns2:_="" ns3:_="">
    <xsd:import namespace="35788071-6c2b-4d2e-b006-b13c4fdf8d59"/>
    <xsd:import namespace="b148a5d3-8625-4d4e-9bd1-7672fc3a64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88071-6c2b-4d2e-b006-b13c4fdf8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8a5d3-8625-4d4e-9bd1-7672fc3a64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B5D36A-5797-49F8-A8C7-00D2FF518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88071-6c2b-4d2e-b006-b13c4fdf8d59"/>
    <ds:schemaRef ds:uri="b148a5d3-8625-4d4e-9bd1-7672fc3a6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DF4CBD-7D3A-405D-8AC4-0244202BD7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818A03-FEF6-4DFD-BBB1-C779CDDA3B20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35788071-6c2b-4d2e-b006-b13c4fdf8d59"/>
    <ds:schemaRef ds:uri="http://schemas.microsoft.com/office/infopath/2007/PartnerControls"/>
    <ds:schemaRef ds:uri="http://schemas.microsoft.com/office/2006/documentManagement/types"/>
    <ds:schemaRef ds:uri="b148a5d3-8625-4d4e-9bd1-7672fc3a646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COMPLETA</vt:lpstr>
      <vt:lpstr>Orientações</vt:lpstr>
      <vt:lpstr>Compilação - Velha</vt:lpstr>
    </vt:vector>
  </TitlesOfParts>
  <Company>ANVISA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THAIS.PEREIRA</dc:creator>
  <cp:lastModifiedBy>Laura Umada Espada</cp:lastModifiedBy>
  <cp:revision/>
  <dcterms:created xsi:type="dcterms:W3CDTF">2014-09-25T12:39:15Z</dcterms:created>
  <dcterms:modified xsi:type="dcterms:W3CDTF">2020-11-09T14:56:48Z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0x0101000280A96B0C412449B77BAF487D44E1F7</vt:lpwstr>
  </property>
</Properties>
</file>